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21015" windowHeight="9855" activeTab="1"/>
  </bookViews>
  <sheets>
    <sheet name="прил. 1" sheetId="1" r:id="rId1"/>
    <sheet name="прил.2" sheetId="2" r:id="rId2"/>
    <sheet name="прил. 3" sheetId="3" r:id="rId3"/>
  </sheets>
  <definedNames>
    <definedName name="_xlnm._FilterDatabase" localSheetId="1" hidden="1">'прил.2'!$A$6:$L$535</definedName>
    <definedName name="_xlnm.Print_Titles" localSheetId="0">'прил. 1'!$6:$7</definedName>
    <definedName name="_xlnm.Print_Titles" localSheetId="1">'прил.2'!$5:$6</definedName>
  </definedNames>
  <calcPr fullCalcOnLoad="1"/>
</workbook>
</file>

<file path=xl/sharedStrings.xml><?xml version="1.0" encoding="utf-8"?>
<sst xmlns="http://schemas.openxmlformats.org/spreadsheetml/2006/main" count="2744" uniqueCount="1014">
  <si>
    <t>Заболевание</t>
  </si>
  <si>
    <t>Категория населения (программа)</t>
  </si>
  <si>
    <t>Показания  для назначения лекарственных средств</t>
  </si>
  <si>
    <t>№ п/п</t>
  </si>
  <si>
    <t>Наименование препарата</t>
  </si>
  <si>
    <t>Ед. изм.</t>
  </si>
  <si>
    <t>Прогнозное кол-во</t>
  </si>
  <si>
    <t xml:space="preserve">Болезни периода новорожденности </t>
  </si>
  <si>
    <t xml:space="preserve">Новорожденные до 2 месяцев </t>
  </si>
  <si>
    <t>Аптечка матери и ребенка</t>
  </si>
  <si>
    <t>уп</t>
  </si>
  <si>
    <t xml:space="preserve">Острый фарингит/ тонзиллит/бронхит  </t>
  </si>
  <si>
    <t xml:space="preserve">Дети от 0 до 5 лет </t>
  </si>
  <si>
    <t>При средней степени тяжести</t>
  </si>
  <si>
    <t>Амоксициллин + клавулановая кислота,порошок для приготовления пероральной суспензии 156мг/5мл или 156,25мг/5мл 100 мл</t>
  </si>
  <si>
    <t>фл</t>
  </si>
  <si>
    <t>Амоксициллин + клавулановая кислота,порошок для приготовления пероральной суспензии 312 мг/5мл или 312,5мг/5мл 100 мл</t>
  </si>
  <si>
    <t>Амоксициллин + клавулановая кислота,таблетка 500мг/125мг</t>
  </si>
  <si>
    <t>таб</t>
  </si>
  <si>
    <t>Амоксициллин, диспергируемая таблетка 250 мг</t>
  </si>
  <si>
    <t>Амоксициллин, капсула  250 мг</t>
  </si>
  <si>
    <t>капс</t>
  </si>
  <si>
    <t xml:space="preserve">Амоксициллин, порошок для приготовления суспензии, для приема внутрь 250 мг/5 мл 60 мл                                                                                                                                                    </t>
  </si>
  <si>
    <t>Амоксициллин, таблетка   диспергируемая 500 мг</t>
  </si>
  <si>
    <t>Амоксициллин, таблетка  250 мг</t>
  </si>
  <si>
    <t>Ибупрофен, суспензия 100 мл 5 мг</t>
  </si>
  <si>
    <t xml:space="preserve">Парацетамол,  суппозитории ректальные 100 мг </t>
  </si>
  <si>
    <t>супп</t>
  </si>
  <si>
    <t>Парацетамол,  суппозитории ректальные 125 мг</t>
  </si>
  <si>
    <t xml:space="preserve">Парацетамол,  суппозитории ректальные 150мг </t>
  </si>
  <si>
    <t xml:space="preserve">Парацетамол,  суппозитории ректальные 80 мг </t>
  </si>
  <si>
    <t>Рахит</t>
  </si>
  <si>
    <t xml:space="preserve">Дети до 1 года </t>
  </si>
  <si>
    <t>Профилактика в осенне – зимний период, лечение</t>
  </si>
  <si>
    <t xml:space="preserve">Колекальциферол, раствор водный для приема внутрь 0,5мг/мл 10 мл </t>
  </si>
  <si>
    <t>Эргокальциферол, раствор масляный для приема внутрь во флаконе 0,125% 10 мл</t>
  </si>
  <si>
    <t>Больные с протезированными клапанами сердца, после аорто –коронарное шунтирование  и стентирования</t>
  </si>
  <si>
    <t xml:space="preserve">Все категории, состоящие на диспансерном учете </t>
  </si>
  <si>
    <t xml:space="preserve">Все стадии и степени тяжести                                                                                                              </t>
  </si>
  <si>
    <t>Ацетилсалициловая кислота, таблетка 150 мг</t>
  </si>
  <si>
    <t>Ацетилсалициловая кислота, таблетка 300 мг</t>
  </si>
  <si>
    <t xml:space="preserve">Ацетилсалициловая кислота, таблетка 50 мг  </t>
  </si>
  <si>
    <t xml:space="preserve">Ацетилсалициловая кислота, таблетка 75 мг </t>
  </si>
  <si>
    <t xml:space="preserve">Ацетилсалициловая кислота, таблетка100 мг </t>
  </si>
  <si>
    <t>Ацетилсалициловая кислота+ клопидогрель, таблетка 75мг/100мг</t>
  </si>
  <si>
    <t xml:space="preserve">Варфарин, таблетка 2,5 мг </t>
  </si>
  <si>
    <t xml:space="preserve">Варфарин, таблетка 3 мг </t>
  </si>
  <si>
    <t xml:space="preserve">Варфарин, таблетка 5 мг </t>
  </si>
  <si>
    <t xml:space="preserve">Клопидогрель, таблетка  300 мг </t>
  </si>
  <si>
    <t xml:space="preserve">Клопидогрель, таблетка  75мг </t>
  </si>
  <si>
    <t xml:space="preserve"> при неэфективности применения Клопидогреля</t>
  </si>
  <si>
    <t xml:space="preserve">Тикагрелор таблетка,покрытые пленочной оболочкой  90 мг </t>
  </si>
  <si>
    <t>Ишемическая болезнь сердца (ИБС)</t>
  </si>
  <si>
    <t>Стенокардия напряжения,вариантная стенокардия, постинфарктный кардиосклероз</t>
  </si>
  <si>
    <t>Базовая терапия</t>
  </si>
  <si>
    <t xml:space="preserve">Ацетилсалициловая кислота, таблетка 100 мг  </t>
  </si>
  <si>
    <t xml:space="preserve">Ацетилсалициловая кислота, таблетка 150 мг </t>
  </si>
  <si>
    <t xml:space="preserve">Бисопролол,  таблетка 10 мг </t>
  </si>
  <si>
    <t xml:space="preserve">Бисопролол,  таблетка 2,5 мг </t>
  </si>
  <si>
    <t xml:space="preserve">Бисопролол,  таблетка 5 мг </t>
  </si>
  <si>
    <t>Изосорбида  динитрат спрей, дозированный 1,25 мг/1 доза, 15мл 300доз аэрозоль</t>
  </si>
  <si>
    <t>аэр</t>
  </si>
  <si>
    <t xml:space="preserve">Изосорбида  динитрат, таблетка пролонгированного действия 20 мг </t>
  </si>
  <si>
    <t xml:space="preserve">Изосорбида  динитрат, таблетка пролонгированного действия 40 мг </t>
  </si>
  <si>
    <t>Изосорбида  динитрат, таблетка пролонгированного действия 60 мг</t>
  </si>
  <si>
    <t xml:space="preserve">Метопролол, таблетка 25 мг </t>
  </si>
  <si>
    <t>Метопролол, таблетка пролонгированного действия 100 мг</t>
  </si>
  <si>
    <t xml:space="preserve">Метопролол, таблетка пролонгированного действия 50 мг </t>
  </si>
  <si>
    <t>дополнительная терапия</t>
  </si>
  <si>
    <t xml:space="preserve">Амлодипин, таблетка 10 мг </t>
  </si>
  <si>
    <t>Амлодипин, таблетка 5 мг</t>
  </si>
  <si>
    <t>Изосорбида  мононитрат,  капсулы/ таблетки ретард 40 мг</t>
  </si>
  <si>
    <t>капс/табл</t>
  </si>
  <si>
    <t xml:space="preserve">Изосорбида  мононитрат, таблетка 10 мг </t>
  </si>
  <si>
    <t xml:space="preserve">Изосорбида  мононитрат, таблетка 20 мг </t>
  </si>
  <si>
    <t>Изосорбида  мононитрат, таблетка 40 мг</t>
  </si>
  <si>
    <t xml:space="preserve">Артериальная гипертензия </t>
  </si>
  <si>
    <t>Все категории, состоящие на диспансерном учете: базовая терапия; дополнительная терапия-социально незащищенным группам</t>
  </si>
  <si>
    <t>II-III -1V степени; симптоматическая артериальная гипертензия при хронических заболеваниях почек (при назначении комбинированных препаратов не допускается назначение монопрепаратов)</t>
  </si>
  <si>
    <t>Амлодипин, таблетка 10 мг</t>
  </si>
  <si>
    <t xml:space="preserve">Амлодипин, таблетка 5 мг </t>
  </si>
  <si>
    <t xml:space="preserve">Индапамид, капсула 2,5 мг </t>
  </si>
  <si>
    <t xml:space="preserve">Индапамид, таблетка  2,5 мг </t>
  </si>
  <si>
    <t xml:space="preserve">Кандесартан, таблетка 16 мг </t>
  </si>
  <si>
    <t xml:space="preserve">Кандесартан, таблетка 4 мг </t>
  </si>
  <si>
    <t xml:space="preserve">Кандесартан, таблетка 8 мг </t>
  </si>
  <si>
    <t xml:space="preserve">Эналаприл, таблетка 10 мг </t>
  </si>
  <si>
    <t xml:space="preserve">Эналаприл, таблетка 2,5 мг </t>
  </si>
  <si>
    <t xml:space="preserve">Эналаприл, таблетка 20 мг </t>
  </si>
  <si>
    <t xml:space="preserve">Эналаприл, таблетка 5 мг </t>
  </si>
  <si>
    <t xml:space="preserve">Бисопролол,  таблетка 5 мг  </t>
  </si>
  <si>
    <t xml:space="preserve">Валсартан + Амлодипин, таблетка 10 мг/160 мг </t>
  </si>
  <si>
    <t xml:space="preserve">Валсартан + Амлодипин, таблетка 5мг/160 мг </t>
  </si>
  <si>
    <t xml:space="preserve">Лизиноприл + Амлодипин, таблетка 10мг/5 мг </t>
  </si>
  <si>
    <t xml:space="preserve">Моксонидин, таблетка 0,2 мг </t>
  </si>
  <si>
    <t xml:space="preserve">Моксонидин, таблетка 0,4 мг </t>
  </si>
  <si>
    <t xml:space="preserve">Нифедипин,  таблетка 10 мг </t>
  </si>
  <si>
    <t xml:space="preserve">Нифедипин,  таблетка 20 мг </t>
  </si>
  <si>
    <t>Нифедипин,  таблетка пролонгированного действия 20 мг</t>
  </si>
  <si>
    <t>Периндоприл + Индапамид таблетка,   покрытая пленочной оболочкой 2/0,625</t>
  </si>
  <si>
    <t xml:space="preserve">Периндоприл + Индапамид таблетка,   покрытая пленочной оболочкой 4/1,25 </t>
  </si>
  <si>
    <t xml:space="preserve">Периндоприл + Индапамид таблетка,   покрытая пленочной оболочкой 5/1,25 </t>
  </si>
  <si>
    <t xml:space="preserve">Периндоприл, таблетка 10 мг </t>
  </si>
  <si>
    <t>Периндоприл, таблетка 4 мг</t>
  </si>
  <si>
    <t xml:space="preserve">Периндоприл, таблетка 5 мг </t>
  </si>
  <si>
    <t xml:space="preserve">Периндоприл, таблетка 8 мг </t>
  </si>
  <si>
    <t xml:space="preserve">Телмисартан + Гидрохлортиазид, таблетка, 80 мг+12,5 мг </t>
  </si>
  <si>
    <t xml:space="preserve">Фозиноприл, таблетка 10 мг </t>
  </si>
  <si>
    <t xml:space="preserve">Фозиноприл, таблетка 20 мг </t>
  </si>
  <si>
    <t xml:space="preserve">Эналаприла малеат + Нитрендипин, таблетка 10 мг/20 мг </t>
  </si>
  <si>
    <t>Хроническая сердечная недостаточность (ХСН)</t>
  </si>
  <si>
    <t xml:space="preserve">Все стадии и степени тяжести        </t>
  </si>
  <si>
    <t xml:space="preserve">Бисопролол,  таблетка 2,5 мг  </t>
  </si>
  <si>
    <t xml:space="preserve">Небиволол,  таблетка 5 мг </t>
  </si>
  <si>
    <t xml:space="preserve">Спиронолактон, капсула 100 мг </t>
  </si>
  <si>
    <t>Спиронолактон, капсула 50 мг</t>
  </si>
  <si>
    <t xml:space="preserve">Спиронолактон, таблетка 25 мг </t>
  </si>
  <si>
    <t xml:space="preserve">Торасемид, таблетка  2,5 мг </t>
  </si>
  <si>
    <t xml:space="preserve">Торасемид, таблетка  пролонгированного действия 10 мг </t>
  </si>
  <si>
    <t xml:space="preserve">Торасемид, таблетка  пролонгированного действия 5 мг </t>
  </si>
  <si>
    <t xml:space="preserve">Торасемид, таблетка 10 мг </t>
  </si>
  <si>
    <t xml:space="preserve">Торасемид, таблетка 5 мг </t>
  </si>
  <si>
    <t xml:space="preserve">Гидрохлортиазид, таблетка 100 мг </t>
  </si>
  <si>
    <t xml:space="preserve">Гидрохлортиазид, таблетка 25 мг </t>
  </si>
  <si>
    <t xml:space="preserve">Дигоксин, таблетка 0,25 мг </t>
  </si>
  <si>
    <t>Рамиприл, капсула 10мг</t>
  </si>
  <si>
    <t>Рамиприл, капсула 5мг</t>
  </si>
  <si>
    <t xml:space="preserve">Рамиприл, таблетка 10 мг </t>
  </si>
  <si>
    <t xml:space="preserve">Рамиприл, таблетка 5 мг </t>
  </si>
  <si>
    <t>Аритмии</t>
  </si>
  <si>
    <t>Пароксизмальные наджелудочковые тахикардии, суправентрикулярная и желудочковая экстрасистолия, пароксизмальная и хроническая формы фибрилляций и трепетания предсердий, желудочковые нарушения ритма</t>
  </si>
  <si>
    <t>амп</t>
  </si>
  <si>
    <t xml:space="preserve">Амиодарон, таблетка 200 мг </t>
  </si>
  <si>
    <t xml:space="preserve">Верапамил, таблетка 40 мг </t>
  </si>
  <si>
    <t xml:space="preserve">Верапамил, таблетка 80 мг </t>
  </si>
  <si>
    <t>Метопролол, таблетка 25 мг</t>
  </si>
  <si>
    <t>Метопролол, таблетка пролонгированного действия 50 мг</t>
  </si>
  <si>
    <t xml:space="preserve">Пропафенон, таблетка 150 мг </t>
  </si>
  <si>
    <t>Пропафенон, таблетка 300 мг</t>
  </si>
  <si>
    <t>Все категории, состоящие на диспансерном учете</t>
  </si>
  <si>
    <t>Будесонид+Формотерола фумарата дигидрат, порошок для ингаляций в  ингаляторе 160мкг/4,5мкг 120доз</t>
  </si>
  <si>
    <t>Будесонид+Формотерола фумарата дигидрат, порошок для ингаляций в  ингаляторе 80 мкг/4,5 мкг 120доз</t>
  </si>
  <si>
    <t xml:space="preserve">Индакатерол, порошок для ингаляций  150мкг </t>
  </si>
  <si>
    <t>Индакатерол, порошок для ингаляций 300мкг</t>
  </si>
  <si>
    <t xml:space="preserve">Рофлумиласт таблетки, покрытые пленочной оболочкой 0,5мг </t>
  </si>
  <si>
    <t>Салметерол+Флутиказона пропионат, аэрозоль, 25/125 мкг120 доз</t>
  </si>
  <si>
    <t>Салметерол+Флутиказона пропионат, аэрозоль, 25/250 мкг 120 доз</t>
  </si>
  <si>
    <t>Салметерол+Флутиказона пропионат, порошок  для ингаляций 50/500 мкг 60 доз</t>
  </si>
  <si>
    <t>ингалятор</t>
  </si>
  <si>
    <t>Салметерол+Флутиказона пропионат, порошок для ингаляций  50/100 мкг 60 доз</t>
  </si>
  <si>
    <t>Салметерол+Флутиказона пропионат, порошок для ингаляций 50/250 мкг 60 доз</t>
  </si>
  <si>
    <t xml:space="preserve">Тиотропия бромид, капсула с порошком для ингаляций 18 мкг </t>
  </si>
  <si>
    <t>Фенотерола гидробромид + ипратропия гидробромид, аэрозоль 50 мкг+20мкг/доза, 200доз</t>
  </si>
  <si>
    <t>Фенотерола гидробромид + ипратропия гидробромид, раствор для ингаляций 500мкг + 250мкг/мл, 20 мл</t>
  </si>
  <si>
    <t>Язвенная болезнь желудка и 12-перстной кишки</t>
  </si>
  <si>
    <t xml:space="preserve">Социально незащищенным группам </t>
  </si>
  <si>
    <t xml:space="preserve">В период обострения </t>
  </si>
  <si>
    <t xml:space="preserve">Амоксициллин, капсула 250 мг </t>
  </si>
  <si>
    <t xml:space="preserve">Амоксициллин, таблетка  125 мг </t>
  </si>
  <si>
    <t xml:space="preserve">Амоксициллин, таблетка  250 мг  </t>
  </si>
  <si>
    <t xml:space="preserve">Амоксициллин, таблетка 1000 мг </t>
  </si>
  <si>
    <t xml:space="preserve">Амоксициллин, таблетка/капсула 500 мг </t>
  </si>
  <si>
    <t>таб/капс</t>
  </si>
  <si>
    <t xml:space="preserve">Висмута трикалия дицитрат, таблетка 120 мг </t>
  </si>
  <si>
    <t xml:space="preserve">Кларитромицин таблетка 250 мг </t>
  </si>
  <si>
    <t xml:space="preserve">Кларитромицин таблетка 500 мг </t>
  </si>
  <si>
    <t>Омепразол, капсула 10 мг</t>
  </si>
  <si>
    <t xml:space="preserve">Омепразол, капсула 20 мг </t>
  </si>
  <si>
    <t>Омепразол, капсула 40 мг</t>
  </si>
  <si>
    <t xml:space="preserve">Фуразолидон, таблетка 50 мг </t>
  </si>
  <si>
    <t>Железодефицитная анемия</t>
  </si>
  <si>
    <t>Дети  от 0  до 18 лет, женщины фертильного возраста, состоящие на диспансерном учете</t>
  </si>
  <si>
    <t xml:space="preserve">Верифицированный диагноз железодефицитной анемии II,III степени  (сывороточное железо ниже 10мкмоль/л)  </t>
  </si>
  <si>
    <t>Железа (II) сульфата гептагидрат + Аскорбиновая кислота, сироп 100мл</t>
  </si>
  <si>
    <t>Железа сульфат, капли 25мл</t>
  </si>
  <si>
    <t>Железа сульфат, серин, капсула</t>
  </si>
  <si>
    <t>Железа сульфат,D,L-серин капли 30 мл</t>
  </si>
  <si>
    <t>Железа сульфат,D,L-серин сироп 100 мл</t>
  </si>
  <si>
    <t xml:space="preserve">Сульфат железа сухой + Аскорбиновая кислота, таблетки 320 мг/60мг </t>
  </si>
  <si>
    <t xml:space="preserve">Фолиевая кислота, таблетки 1мг </t>
  </si>
  <si>
    <t xml:space="preserve">Фолиевая кислота, таблетки 5мг </t>
  </si>
  <si>
    <t>Пневмония</t>
  </si>
  <si>
    <t xml:space="preserve"> Дети до 18 лет </t>
  </si>
  <si>
    <t xml:space="preserve">Легкой и средней  степени тяжести </t>
  </si>
  <si>
    <t>Азитромицин, порошок для приготовления суспензии 100 мг/5мл 20мл</t>
  </si>
  <si>
    <t>Азитромицин, порошок для приготовления суспензии 200мг/5мл 30мл</t>
  </si>
  <si>
    <t>Азитромицин, порошок для приготовления суспензии для приема внутрь 200мг/5мл 37,5мл</t>
  </si>
  <si>
    <t>Азитромицин, таблетка 125 мг</t>
  </si>
  <si>
    <t>Азитромицин, таблетка/капсула 250 мг</t>
  </si>
  <si>
    <t>Азитромицин, таблетка/капсула 500 мг</t>
  </si>
  <si>
    <t xml:space="preserve">Амоксициллин + клавулановая кислота, таблетка покрытая пленочной оболочкой 625 мг </t>
  </si>
  <si>
    <t>Амоксициллин + клавулановая кислота,порошок для приготовления пероральной суспензии 457,5мг/5мл 35 мл</t>
  </si>
  <si>
    <t xml:space="preserve">Амоксициллин + клавулановая кислота,таблетка диспергируемая 250 мг + 62,5мг </t>
  </si>
  <si>
    <t>Амоксициллин + клавулановая кислота,таблетка диспергируемая 500 мг + 125мг</t>
  </si>
  <si>
    <t xml:space="preserve">Амоксициллин, порошок для приготовления суспензии, для приема внутрь 250 мг/5 мл 100 мл                                                                                                                                                    </t>
  </si>
  <si>
    <t>Амоксициллин, таблетка  125 мг</t>
  </si>
  <si>
    <t xml:space="preserve">Амоксициллин, таблетка  250 мг   </t>
  </si>
  <si>
    <t>Амоксициллин, таблетка диспергируемая  250 мг</t>
  </si>
  <si>
    <t xml:space="preserve">Амоксициллин, таблетка диспергируемая  500 мг </t>
  </si>
  <si>
    <t>Амоксициллин, таблетка/капсула  500 мг</t>
  </si>
  <si>
    <t>Бронхиальная астма</t>
  </si>
  <si>
    <t xml:space="preserve">Все стадии и степени тяжести </t>
  </si>
  <si>
    <t>Беклометазон, аэрозоль 100 мкг х 200 доз</t>
  </si>
  <si>
    <t>Беклометазон, аэрозоль 250 мкг х 200 доз</t>
  </si>
  <si>
    <t>Беклометазон,спрей дозированный для интраназального приема 50 мкг/доза 200 доз</t>
  </si>
  <si>
    <t>Будесонид, суспензия для ингаляций  0,5 мг/мл (ампула 2 мл )</t>
  </si>
  <si>
    <t>Будесонид,суспензия для ингаляций 0,25 мг/мл (2 мл)</t>
  </si>
  <si>
    <t>Ипратропия бромид ,Фенотерол гидробромид аэрозоль 50мкг+20 мкг/, 200 доз</t>
  </si>
  <si>
    <t>Ипратропия бромид моногидрат,Фенотерола гидробромид раствор для ингаляций 20 мл</t>
  </si>
  <si>
    <t xml:space="preserve">Преднизолон, таблетка 5 мг </t>
  </si>
  <si>
    <t>Салметерол+Флутиказона пропионат, аэрозоль, 25/50 мкг120 доз</t>
  </si>
  <si>
    <t>Салметерол+Флутиказона пропионат, порошок  50/100 мкг 60 доз</t>
  </si>
  <si>
    <t>Салметерол+Флутиказона пропионат, порошок  50/250 мкг 60 доз</t>
  </si>
  <si>
    <t>Салметерол+Флутиказона пропионат, порошок  50/500 мкг 60 доз</t>
  </si>
  <si>
    <t xml:space="preserve">Сальбутамол, аэрозоль 100мкг/доза, 200 доз  </t>
  </si>
  <si>
    <t xml:space="preserve">Сальбутамол, раствор для небулайзера 5 мг/мл 20 мл  </t>
  </si>
  <si>
    <t>Флутиказон, аэрозоль 125 мкг/доза 120доз</t>
  </si>
  <si>
    <t>Флутиказон, аэрозоль 250 мкг/доза 120 доз</t>
  </si>
  <si>
    <t>Флутиказон, аэрозоль 50 мкг/доза 120доз</t>
  </si>
  <si>
    <t>Флутиказон, спрей назальный 27,5 мкг/доза 120 доз</t>
  </si>
  <si>
    <t>Циклезонид,  аэрозоль для ингаляций дозированный 160 мкг/доза 60 доз</t>
  </si>
  <si>
    <t>Циклезонид,  аэрозоль для ингаляций дозированный 80мкг/доза  60 доз</t>
  </si>
  <si>
    <t>Дети от 3 до 12-ти лет с тяжелыми формами, при невозможности и неэффективности применения ингаляционных гдюкокортикостероидов</t>
  </si>
  <si>
    <t>монтелукаст натрия, гранулы педиатрические 4мг</t>
  </si>
  <si>
    <t>гр</t>
  </si>
  <si>
    <t xml:space="preserve">монтелукаст натрия, таблетка жевательная,5 мг </t>
  </si>
  <si>
    <t xml:space="preserve">монтелукаст натрия, таблетка, в том числе жевательная, гранула 4 мг </t>
  </si>
  <si>
    <t>монтелукаст натрия, таблетки, покрытые оболочкой, 10 мг</t>
  </si>
  <si>
    <t>Болезнь Крона и неспецифический язвенный колит</t>
  </si>
  <si>
    <t>Все стадии и степени тяжести</t>
  </si>
  <si>
    <t xml:space="preserve">Месалазин, таблетка 500 мг </t>
  </si>
  <si>
    <t xml:space="preserve">Месалазин, таблетка, покрытая оболочкой 400 мг </t>
  </si>
  <si>
    <t>Метотрексат, таблетка 2,5 мг</t>
  </si>
  <si>
    <t>Миастения</t>
  </si>
  <si>
    <t>Все  стадии и  степени тяжести</t>
  </si>
  <si>
    <t xml:space="preserve">неостигмин, раствор для инъекций 0,05% 1мл </t>
  </si>
  <si>
    <t>Пиридостигмина бромид, таблетки 60мг</t>
  </si>
  <si>
    <t>Эпилепсия</t>
  </si>
  <si>
    <t xml:space="preserve">Бензобарбитал, таблетка 100мг </t>
  </si>
  <si>
    <t xml:space="preserve">Вальпроевая кислота капли для приема внутрь 300мг/мл 100мл </t>
  </si>
  <si>
    <t xml:space="preserve">Вальпроевая кислота, гранулы пролонгированного действия 250 мг </t>
  </si>
  <si>
    <t>Вальпроевая кислота, гранулы пролонгированного действия 500 мг</t>
  </si>
  <si>
    <t>Вальпроевая кислота, капсула 150 мг</t>
  </si>
  <si>
    <t xml:space="preserve">Вальпроевая кислота, капсула 500 мг </t>
  </si>
  <si>
    <t xml:space="preserve">Вальпроевая кислота, сироп 150 мл </t>
  </si>
  <si>
    <t xml:space="preserve">Вальпроевая кислота, таблетка, пролонгированного действия 300мг </t>
  </si>
  <si>
    <t>Вальпроевая кислота, таблетка, пролонгированного действия 500 мг</t>
  </si>
  <si>
    <t>Карбамазепин, таблетка 200 мг</t>
  </si>
  <si>
    <t>Карбамазепин, таблетка с контролируемым высвобождением 400 мг (пролонгированного действия)</t>
  </si>
  <si>
    <t xml:space="preserve">Ламотриджин, таблетка 100мг </t>
  </si>
  <si>
    <t xml:space="preserve">Ламотриджин, таблетка 25мг </t>
  </si>
  <si>
    <t xml:space="preserve">Ламотриджин, таблетка 50мг </t>
  </si>
  <si>
    <t xml:space="preserve">Ламотриджин, таблетка жевательная 100мг </t>
  </si>
  <si>
    <t xml:space="preserve">Ламотриджин, таблетка жевательная 25мг </t>
  </si>
  <si>
    <t xml:space="preserve">Ламотриджин, таблетка жевательная 50мг </t>
  </si>
  <si>
    <t>Ламотриджин, таблетка жевательная 5мг</t>
  </si>
  <si>
    <t xml:space="preserve">Топирамат, капсулы 25 мг </t>
  </si>
  <si>
    <t xml:space="preserve">Топирамат, капсулы 50 мг </t>
  </si>
  <si>
    <t>Топирамат, таблетки 100 мг</t>
  </si>
  <si>
    <t xml:space="preserve">Топирамат, таблетки 25 мг </t>
  </si>
  <si>
    <t>Топирамат, таблетки 50 мг</t>
  </si>
  <si>
    <t>Детский церебральный паралич</t>
  </si>
  <si>
    <t xml:space="preserve">При спастических формах </t>
  </si>
  <si>
    <t>Вальпроевая кислота, капли для приема внутрь 300мг/ мл 100 мл</t>
  </si>
  <si>
    <t>Вальпроевая кислота, таблетка, пролонгированного действия 300 мг</t>
  </si>
  <si>
    <t xml:space="preserve">Толперизон, таблетка 150 мг </t>
  </si>
  <si>
    <t xml:space="preserve">Толперизон, таблетка 50 мг </t>
  </si>
  <si>
    <t xml:space="preserve">Топирамат, таблетки 100 мг </t>
  </si>
  <si>
    <t xml:space="preserve">Топирамат, таблетки 50 мг </t>
  </si>
  <si>
    <t>При гиперкинетических формах</t>
  </si>
  <si>
    <t xml:space="preserve">Тригексифенидил, таблетка 2 мг </t>
  </si>
  <si>
    <t>Болезнь Паркинсона</t>
  </si>
  <si>
    <t xml:space="preserve">Леводопа + Карбидопа, таблетка 250 мг/25мг </t>
  </si>
  <si>
    <t>Диабет сахарный</t>
  </si>
  <si>
    <t xml:space="preserve">Все стадии и  степени тяжести неинсулинзависимого сахарного диабета                 </t>
  </si>
  <si>
    <t xml:space="preserve">Акарбоза, таблетка 100 мг </t>
  </si>
  <si>
    <t xml:space="preserve">Акарбоза, таблетка 50 мг </t>
  </si>
  <si>
    <t xml:space="preserve">Глибенкламид, таблетка 3,5 мг </t>
  </si>
  <si>
    <t xml:space="preserve">Глибенкламид, таблетка 5 мг </t>
  </si>
  <si>
    <t xml:space="preserve">Глибенкламид, таблетка микронизированная 3,5 мг </t>
  </si>
  <si>
    <t>Гликлазид, таблетка 80 мг</t>
  </si>
  <si>
    <t xml:space="preserve">Гликлазид, таблетка пролонгированного действия 30 мг </t>
  </si>
  <si>
    <t xml:space="preserve">Гликлазид, таблетка пролонгированного действия 60 мг </t>
  </si>
  <si>
    <t xml:space="preserve">Глимепирид, таблетка 1 мг </t>
  </si>
  <si>
    <t xml:space="preserve">Глимепирид, таблетка 2 мг </t>
  </si>
  <si>
    <t xml:space="preserve">Глимепирид, таблетка 3 мг </t>
  </si>
  <si>
    <t xml:space="preserve">Глимепирид, таблетка 4 мг </t>
  </si>
  <si>
    <t xml:space="preserve">Глимепирид+ метформин, таблетка, 2мг/500 мг </t>
  </si>
  <si>
    <t>Глюкагон, лиофилизат для приготовления раствора для инъекций 1мг</t>
  </si>
  <si>
    <t>Лираглутид, раствор для подкожного введения 6 мг/мл в шприц ручке 3 мл</t>
  </si>
  <si>
    <t>шриц</t>
  </si>
  <si>
    <t xml:space="preserve">Метформин, таблетка 1000 мг </t>
  </si>
  <si>
    <t xml:space="preserve">Метформин, таблетка 500 мг </t>
  </si>
  <si>
    <t xml:space="preserve">Метформин, таблетка 850 мг </t>
  </si>
  <si>
    <t xml:space="preserve">Метформин, таблетка пролонгированного действия 500 мг </t>
  </si>
  <si>
    <t xml:space="preserve">Метформин/глибенкламид, таблетка 500 мг/2,5 мг </t>
  </si>
  <si>
    <t xml:space="preserve">Метформин/глибенкламид, таблетка500мг/5мг </t>
  </si>
  <si>
    <t xml:space="preserve">Пиоглитазон, таблетка 15 мг </t>
  </si>
  <si>
    <t xml:space="preserve">Пиоглитазон, таблетка 30 мг </t>
  </si>
  <si>
    <t xml:space="preserve">Репаглинид, таблетка 0,5 мг </t>
  </si>
  <si>
    <t xml:space="preserve">Репаглинид, таблетка 1 мг </t>
  </si>
  <si>
    <t xml:space="preserve">Репаглинид, таблетка 2 мг </t>
  </si>
  <si>
    <t>все стадии и степени тяжести инсулинозависимого сахарного диабета</t>
  </si>
  <si>
    <t>Инсулиновые шприцы одноразовые 1,0 мл с маркировкой 1,0мл-100ЕД и размером иглы не более 0,33*12,7мм</t>
  </si>
  <si>
    <t>шт</t>
  </si>
  <si>
    <t>Диабет несахарный</t>
  </si>
  <si>
    <t xml:space="preserve">Десмопрессин, лиофилизат оральный 120 мкг </t>
  </si>
  <si>
    <t xml:space="preserve">Десмопрессин, лиофилизат оральный 60 мкг </t>
  </si>
  <si>
    <t>Онкология</t>
  </si>
  <si>
    <t>Паллиативная терапия при злокачественных новообразованиях</t>
  </si>
  <si>
    <t>Диазепам, раствор для инъекций 10 мг/2 мл, 2мл</t>
  </si>
  <si>
    <t xml:space="preserve">Диазепам,таблетка 5 мг </t>
  </si>
  <si>
    <t xml:space="preserve">Кетопрофен раствор для инъекций 100 мг/2 мл (50 мг/мл) </t>
  </si>
  <si>
    <t xml:space="preserve">Кетопрофен суппозитории 100 мг </t>
  </si>
  <si>
    <t xml:space="preserve">Кетопрофен таблетка 100 мг </t>
  </si>
  <si>
    <t xml:space="preserve">Кетопрофен, капсула 50 мг </t>
  </si>
  <si>
    <t xml:space="preserve">Трамадол,  капсула 50 мг </t>
  </si>
  <si>
    <t xml:space="preserve">Трамадол,  суппозитории ректальные 100 мг </t>
  </si>
  <si>
    <t>Трамадол,раствор для инъекций 100мг/2 мл</t>
  </si>
  <si>
    <t>Трамадол,раствор для инъекций 50мг/1 мл</t>
  </si>
  <si>
    <t>амп.</t>
  </si>
  <si>
    <t>Ревматоидный артрит</t>
  </si>
  <si>
    <t xml:space="preserve">Взрослые, состоящие на диспансерном учете </t>
  </si>
  <si>
    <t>Голимумаб, раствор для инъекций 50 мг/0,5 мл</t>
  </si>
  <si>
    <t xml:space="preserve">Метилпреднизолон, таблетка 16 мг </t>
  </si>
  <si>
    <t xml:space="preserve">Метилпреднизолон, таблетка 4 мг </t>
  </si>
  <si>
    <t>Метотрексат раствор для инъекций 10 мг/мл, 1 мл</t>
  </si>
  <si>
    <t>шприц-тюбик</t>
  </si>
  <si>
    <t>Метотрексат, раствор для инъекций 10 мг/мл, 0,75 мл</t>
  </si>
  <si>
    <t>Метотрексат, раствор для инъекций 10 мг/мл, 1,5 мл</t>
  </si>
  <si>
    <t>Метотрексат, раствор для инъекций 10 мг/мл, 2,0 мл</t>
  </si>
  <si>
    <t>Ювенильный артрит</t>
  </si>
  <si>
    <t xml:space="preserve">Дети, состоящие на диспансерном учете </t>
  </si>
  <si>
    <t>Метотрексат , таблетка 2,5 мг</t>
  </si>
  <si>
    <t>шприц</t>
  </si>
  <si>
    <t>Метотрексат, раствор для инъекций 10 мг/мл, 2 мл</t>
  </si>
  <si>
    <t>Системная красная волчанка</t>
  </si>
  <si>
    <t>Метилпреднизолон, таблетка 16 мг</t>
  </si>
  <si>
    <t xml:space="preserve">Микофеноловая кислота/микофенолат мофетил,  капсула 250 мг </t>
  </si>
  <si>
    <t xml:space="preserve">Микофеноловая кислота/микофенолат мофетил, таблетка, покрытая кишечнорастворимой оболочкой 180 мг </t>
  </si>
  <si>
    <t>Остеоартроз</t>
  </si>
  <si>
    <t xml:space="preserve"> Социально- незащищенным группам</t>
  </si>
  <si>
    <t xml:space="preserve">Гонартроз, коксартроз, 2-3 стадии </t>
  </si>
  <si>
    <t>Эндопротез  (имплант) для внутрисуставного введения,содержащий гиалуронат натрия, стерильный, однократного применения,20мг в шприце объемом 2 мл</t>
  </si>
  <si>
    <t>Эндопротез  (имплант) для внутрисуставного введения,содержащий гиалуронат натрия, стерильный, однократного применения,40мг в шприце объемом 2 мл</t>
  </si>
  <si>
    <t>Гормонально активные опухоли гипофиза</t>
  </si>
  <si>
    <t>Верифицированный диагноз данными обследованиями</t>
  </si>
  <si>
    <t xml:space="preserve">Бромокриптин, таблетка 2,5 мг </t>
  </si>
  <si>
    <t xml:space="preserve">Каберголин, таблетка 0,5 мг </t>
  </si>
  <si>
    <t>Гипотиреоз, гипопаратиреоз, тиреотоксикоз</t>
  </si>
  <si>
    <t xml:space="preserve">Дигидротахистерол, раствор для приема внутрь 0,1 % 10,0 </t>
  </si>
  <si>
    <t xml:space="preserve">Левотироксин, таблетка 100 мкг </t>
  </si>
  <si>
    <t>Левотироксин, таблетка 125 мкг</t>
  </si>
  <si>
    <t>таб.</t>
  </si>
  <si>
    <t>Левотироксин, таблетка 150 мкг</t>
  </si>
  <si>
    <t>Левотироксин, таблетка 25 мкг</t>
  </si>
  <si>
    <t>Левотироксин, таблетка 50 мкг</t>
  </si>
  <si>
    <t>Левотироксин, таблетка 75 мкг</t>
  </si>
  <si>
    <t xml:space="preserve">Тиамазол, таблетка 10мг </t>
  </si>
  <si>
    <t>Тиамазол, таблетка 5мг</t>
  </si>
  <si>
    <t xml:space="preserve">Врожденный порок сердца. </t>
  </si>
  <si>
    <t>Силденафил, 25 мг</t>
  </si>
  <si>
    <t>табл</t>
  </si>
  <si>
    <t>Силденафил, 50 мг</t>
  </si>
  <si>
    <t>Силденафил, 100 мг</t>
  </si>
  <si>
    <t>Первичная легочная гипертензия.</t>
  </si>
  <si>
    <t>Бозентан, 125 мг</t>
  </si>
  <si>
    <t>Апластическая анемия</t>
  </si>
  <si>
    <t>Деферазирокс, 500 мг</t>
  </si>
  <si>
    <t>Раннее искусственное или смешанное вскармливание по медицинским показаниям</t>
  </si>
  <si>
    <t>Дети до 1 года</t>
  </si>
  <si>
    <t>50 гр.</t>
  </si>
  <si>
    <t>Все стадии злокачественных новообразований</t>
  </si>
  <si>
    <t xml:space="preserve">Анастрозол, таблетка 1 мг </t>
  </si>
  <si>
    <t xml:space="preserve">Бикалутамид, таблетка 150 мг </t>
  </si>
  <si>
    <t xml:space="preserve">Бикалутамид, таблетка 50 мг </t>
  </si>
  <si>
    <t>Вакцина БЦЖ, порошок для приготовления суспензий для интравизикального введения в комплекте с растворителем</t>
  </si>
  <si>
    <t>Гозерелин, имплантат пролонгированного действия для подкожного введения в шприце-аппликаторе 10,8 мг</t>
  </si>
  <si>
    <t>Гозерелин, имплантат пролонгированного действия для подкожного введения в шприце-аппликаторе 3,6 мг</t>
  </si>
  <si>
    <t>Золедроновая кислота, концентрат для приготовления инфузий 4 мг/5мл</t>
  </si>
  <si>
    <t>Интерферон альфа 2b, 18млнМЕ порошок лиофилизированный для приготовленияинъекционногораствора/шприц-тюбик</t>
  </si>
  <si>
    <t xml:space="preserve">Капецитабин, таблетка 500 мг </t>
  </si>
  <si>
    <t xml:space="preserve">Клодроновая кислота, капсула/таблетка 400 мг </t>
  </si>
  <si>
    <t>капс/таб</t>
  </si>
  <si>
    <t xml:space="preserve">Клодроновая кислота, таблетка 800 мг </t>
  </si>
  <si>
    <t>Лейпрорелин, лиофилизат для приготовления раствора для подкожного  введения в комплекте с растворителем   22,5 мг</t>
  </si>
  <si>
    <t>Лейпрорелин, лиофилизат для приготовления раствора для подкожного  введения в комплекте с растворителем   45 мг</t>
  </si>
  <si>
    <t>Лейпрорелин, порошок,лиофилизированный для приготовления суспензии 11,25 мг</t>
  </si>
  <si>
    <t>Лейпрорелин, порошок,лиофилизированный для приготовления суспензии 3,75 мг</t>
  </si>
  <si>
    <t xml:space="preserve">Летрозол, таблетка 2,5 мг </t>
  </si>
  <si>
    <t xml:space="preserve">Меркаптопурил, таблетка 50 мг </t>
  </si>
  <si>
    <t xml:space="preserve">Тамоксифен, таблетка 10 мг </t>
  </si>
  <si>
    <t xml:space="preserve">Тамоксифен, таблетка 20 мг </t>
  </si>
  <si>
    <t xml:space="preserve">Тегафур, капсула 400 мг </t>
  </si>
  <si>
    <t>Темозоломид капсула 140 мг</t>
  </si>
  <si>
    <t>кап</t>
  </si>
  <si>
    <t>Темозоломид капсула 180 мг</t>
  </si>
  <si>
    <t>Темозоломид капсула 250 мг</t>
  </si>
  <si>
    <t>Торемифен, таблетка 20 мг</t>
  </si>
  <si>
    <t xml:space="preserve">Торемифен, таблетка 60 мг </t>
  </si>
  <si>
    <t>Трипторелин, лиофилизат для приготовления инъекционного раствора 11,25 мг</t>
  </si>
  <si>
    <t>шприц/амп</t>
  </si>
  <si>
    <t xml:space="preserve">Филграстим, раствор для инъекций 0,3мг/мл, 1мл </t>
  </si>
  <si>
    <t xml:space="preserve">Фулвестрант,  раствор для внутримышечных инъекций в шприце 250 мг/5 мл,5 мл  </t>
  </si>
  <si>
    <t>Ципротерон, масляный раствор для внутримышечных инъекции 300 мг/3мл, 3 мл</t>
  </si>
  <si>
    <t>Ципротерон, таблетка 50 мг</t>
  </si>
  <si>
    <t>Ципротерон, таблетка100 мг</t>
  </si>
  <si>
    <t>Эпоэтин альфа, раствор для инъекций в шприце 40000 МЕ/1,0 мл</t>
  </si>
  <si>
    <t>Однокомпонентный дренируемый илео/колостомный калоприемник в комплекте с защитной пастой</t>
  </si>
  <si>
    <t xml:space="preserve">Итого </t>
  </si>
  <si>
    <t>Сумма (в тенге)</t>
  </si>
  <si>
    <t>Торговое наименование</t>
  </si>
  <si>
    <t>Оспамокс  порошок для приготовления суспензии 250мг/5мл 60мл</t>
  </si>
  <si>
    <t>Цефекон® Д  суппозитории ректальные для детей в контурной ячейковой упаковке 100мг</t>
  </si>
  <si>
    <t>Парацетамол суппозитории ректальные 125мг</t>
  </si>
  <si>
    <t>Эффералган суппозитории ректальные 150мг</t>
  </si>
  <si>
    <t>Эффералган суппозитории ректальные 80мг</t>
  </si>
  <si>
    <t>Аквадетрим витамин Д3 капли для приема внутрь 15000МЕ/мл 10мл</t>
  </si>
  <si>
    <t>Аспирин  Кардио® таблетки, покрытые кишечнорастворимой оболочкой 300мг</t>
  </si>
  <si>
    <t>Тромбопол  таблетки, покрытые кишечнорастворимой оболочкой 75 мг</t>
  </si>
  <si>
    <t>АС-тромбин   таблетки, покрытые кишечнорастворимой оболочкой 100мг</t>
  </si>
  <si>
    <t xml:space="preserve">Ко-Плавикс® таблетки, покрытые пленочной оболочкой 75мг/100мг  </t>
  </si>
  <si>
    <t>Варфарин Никомед таблетки 2,5мг</t>
  </si>
  <si>
    <t>Кловикс 300 таблетки, покрытые пленочной оболочкой 300 мг</t>
  </si>
  <si>
    <t>Кловикс 75 таблетки, покрытые пленочной оболочкой 75мг</t>
  </si>
  <si>
    <t>Брилинта™ таблетки, покрытые пленочной оболочкой 90мг</t>
  </si>
  <si>
    <t>Бипрол таблетки, покрытые пленочной оболочкой, в контурной ячейковой упаковке 10мг</t>
  </si>
  <si>
    <t>Нипертен® таблетки, покрытые пленочной оболочкой, в контурной ячейковой упаковке 2,5 мг</t>
  </si>
  <si>
    <t>Бипрол таблетки, покрытые пленочной оболочкой, в контурной ячейковой упаковке 5мг</t>
  </si>
  <si>
    <t>Изо-Мик Лонг таблетки пролонгированного действия 20мг</t>
  </si>
  <si>
    <t>Изо-Мик Лонг таблетки пролонгированного действия 40мг</t>
  </si>
  <si>
    <t>Изо-Мик Лонг таблетки пролонгированного действия 60мг</t>
  </si>
  <si>
    <t>Эгилок  таблетки  25мг</t>
  </si>
  <si>
    <t>Эгилок® Ретард таблетки ретард, покрытые оболочкой 100мг</t>
  </si>
  <si>
    <t>Эгилок® Ретард таблетки ретард, покрытые оболочкой 50мг</t>
  </si>
  <si>
    <t>Оликард® 40 ретард капсулы ретард 40мг</t>
  </si>
  <si>
    <t>Нитросорбид таблетки в контурной ячейковой упаковке 10мг</t>
  </si>
  <si>
    <t>Моносан таблетки в контурной ячейковой упаковке 20мг</t>
  </si>
  <si>
    <t>Моносан таблетки в контурной ячейковой упаковке 40мг</t>
  </si>
  <si>
    <t>Индап® капсулы 2,5мг</t>
  </si>
  <si>
    <t>Кандесар  таблетки в контурной ячейковой упаковке  4мг</t>
  </si>
  <si>
    <t>Энал   таблетки 10мг</t>
  </si>
  <si>
    <t>Физиотенз таблетки, покрытые оболочкой, в контурной ячейковой упаковке  0,2мг</t>
  </si>
  <si>
    <t>Физиотенз  таблетки, покрытые оболочкой, в контурной ячейковой упаковке 0,4мг</t>
  </si>
  <si>
    <t>Кордафен  таблетки, покрытые оболочкой 10мг</t>
  </si>
  <si>
    <t xml:space="preserve">Ко­Пренесса® таблетки в контурной ячейковой упаковке 2мг/0,625мг  </t>
  </si>
  <si>
    <t xml:space="preserve">Ко­Пренесса® таблетки в контурной ячейковой упаковке 4мг/1,25мг  </t>
  </si>
  <si>
    <t>Нолипрел® Форте Аргинин таблетки, покрытые пленочной оболочкой</t>
  </si>
  <si>
    <t>Фозиноприл Вива Фарм таблетки в контурной ячейковой упаковке 10мг</t>
  </si>
  <si>
    <t>Фозиноприл Вива Фарм таблетки в контурной ячейковой упаковке 20мг</t>
  </si>
  <si>
    <t xml:space="preserve">Энеас® таблетки в контурной ячейковой упаковке 10мг/20мг  </t>
  </si>
  <si>
    <t>Нексивол таблетки в контурной ячейковой упаковке 5мг</t>
  </si>
  <si>
    <t xml:space="preserve">Тригрим  таблетки 2,5 мг </t>
  </si>
  <si>
    <t>Бритомар таблетки пролонгированного действия в контурной ячейковой упаковке 10мг</t>
  </si>
  <si>
    <t>Бритомар таблетки пролонгированного действия в контурной ячейковой упаковке 5мг</t>
  </si>
  <si>
    <t>Тригрим  таблетки 10 мг</t>
  </si>
  <si>
    <t>Тригрим  таблетки 5 мг</t>
  </si>
  <si>
    <t>Гипотиазид  таблетки 100мг</t>
  </si>
  <si>
    <t>Гипотиазид таблетки 25мг</t>
  </si>
  <si>
    <t>Дигоксин таблетки в контурной ячейковой упаковке 0,00025 г</t>
  </si>
  <si>
    <t>Кандекор® таблетки 8 мг</t>
  </si>
  <si>
    <t>Полприл капсулы 10мг</t>
  </si>
  <si>
    <t>Полприл капсулы 5 мг</t>
  </si>
  <si>
    <t>Верапамил таблетки, покрытые пленочной оболочкой 80мг</t>
  </si>
  <si>
    <t>Пропанорм® таблетки, покрытые оболочкой 150мг</t>
  </si>
  <si>
    <t>Пропанорм® таблетки, покрытые оболочкой 300мг</t>
  </si>
  <si>
    <t>Симбикорт® Турбухалер® порошок для ингаляций 80/4,5мкг/доза 120 доз</t>
  </si>
  <si>
    <t>Онбрез® Бризхалер® порошок для ингаляций в капсулах 150 мкг</t>
  </si>
  <si>
    <t>Онбрез® Бризхалер® порошок для ингаляций в капсулах 300 мкг</t>
  </si>
  <si>
    <t>Даксас таблетки, покрытые пленочной оболочкой, в контурной ячейковой упаковке 0,5мг</t>
  </si>
  <si>
    <t>Серетид™ Эвохалер™ аэрозоль для ингаляций дозированный 25/125 мкг 120доз</t>
  </si>
  <si>
    <t>Серетид™ Эвохалер™ аэрозоль для ингаляций дозированный  25/250мкг 120доз</t>
  </si>
  <si>
    <t>Серетид® Мультидиск® порошок для ингаляций в ингаляторе-диске 50мкг/500мкг 60доз</t>
  </si>
  <si>
    <t>Серетид® Мультидиск® порошок для ингаляций в ингаляторе-диске 50мкг/100мкг 60доз</t>
  </si>
  <si>
    <t>Серетид® Мультидиск® порошок для ингаляций в ингаляторе-диске 50мкг/250мкг 60доз</t>
  </si>
  <si>
    <t>Спирива капсулы с порошком для ингаляций в комплекте с ингалятором ХандиХалер 18мкг</t>
  </si>
  <si>
    <t>Флемоксин Солютаб  таблетки диспергируемые 125мг</t>
  </si>
  <si>
    <t>Де-Нол таблетки, покрытые оболочкой 120мг</t>
  </si>
  <si>
    <t>Омез капсулы кишечнорастворимые в стрипе 10мг</t>
  </si>
  <si>
    <t>Лосепразол® капсулы в контурной ячейковой упаковке 20мг</t>
  </si>
  <si>
    <t>Лосепразол® капсулы в контурной ячейковой упаковке 40мг</t>
  </si>
  <si>
    <t>Ферровит®-С сироп во флаконе 100мл</t>
  </si>
  <si>
    <t>Фолиевая к-та   таблетки 1мг</t>
  </si>
  <si>
    <t>Фолацин таблетки 5мг</t>
  </si>
  <si>
    <t>Зитмак® 200 порошок для приготовления суспензии для приема внутрь в комплекте с водой очищенной 200мг/5мл по 29 г (для 30мл суспензии) порошка во флаконе пластиковом</t>
  </si>
  <si>
    <t>Сумамед® форте   порошок для ппорошок для приготовления суспензии для приема внутрь 200мг/5мл 37,5 мл</t>
  </si>
  <si>
    <t>Зитмак® 125  таблетки, покрытые пленочной оболочкой 125 мг</t>
  </si>
  <si>
    <t>Амиклав® порошок для приготовления пероральной суспензии во флаконе 457мг/5мл</t>
  </si>
  <si>
    <t>Флемоксин Солютаб  таблетки диспергируемые 250мг</t>
  </si>
  <si>
    <t>Флемоксин Солютаб  таблетки диспергируемые 500мг</t>
  </si>
  <si>
    <t>Насобек  спрей дозированный для интраназального применения во флаконе 50мкг/доза 200доз</t>
  </si>
  <si>
    <t>Пульмикорт® суспензия для ингаляций дозированная 0,5мг/мл 2 мл</t>
  </si>
  <si>
    <t>Пульмикорт® суспензия для ингаляций дозированная 0,25мг/мл, 2 мл</t>
  </si>
  <si>
    <t>Серетид™ Эвохалер™ аэрозоль для ингаляций дозированный  25/50мкг 120доз</t>
  </si>
  <si>
    <t>Вентолин® аэрозоль для ингаляций дозированный 100мкг/доза по 200 доз в баллоне</t>
  </si>
  <si>
    <t>Вентолин® дыхательный раствор® раствор для небулайзера  5мг/мл 20мл</t>
  </si>
  <si>
    <t>Фликсотид™ 125 аэрозоль для ингаляций дозированный 125мкг/доза по 60 доз в баллоне</t>
  </si>
  <si>
    <t>Фликсотид™ 250 аэрозоль для ингаляций дозированный 250мкг/доза по 120 доз в баллоне</t>
  </si>
  <si>
    <t>Фликсотид™ 50 аэрозоль дозированный для ингаляций 50мкг 120доз</t>
  </si>
  <si>
    <t>Авамис  спрей назальный дозированный во флаконе с дозирующим устройством 27,5мкг/доза 120 доз</t>
  </si>
  <si>
    <t>Альвеско® аэрозоль для ингаляций дозированный в баллоне 60доз (5мл) 160мкг</t>
  </si>
  <si>
    <t>Альвеско® аэрозоль для ингаляций дозированный в баллоне 60доз (5мл) 80мкг</t>
  </si>
  <si>
    <t xml:space="preserve">Монтигет гранулы педиатрические в саше 4мг </t>
  </si>
  <si>
    <t>Пентаса таблетки с пролонгированным высвобождением 500мг</t>
  </si>
  <si>
    <t>Месакол таблетки, покрытые оболочкой 400мг</t>
  </si>
  <si>
    <t>Прозерин   раствор для инъекций 0,5мг/мл по 1 мл в ампулах</t>
  </si>
  <si>
    <t>Бензонал  таблетки в контурной ячейковой упаковке  100мг</t>
  </si>
  <si>
    <t>Депакин®  сироп 5г/100мл по 150 мл во флаконе</t>
  </si>
  <si>
    <t>Ламотриджин таблетки 100мг</t>
  </si>
  <si>
    <t>Ламотриджин таблетки 25мг</t>
  </si>
  <si>
    <t>Ламотриджин таблетки 50мг</t>
  </si>
  <si>
    <t>Ламиктал® таблетки жевательные 100 мг</t>
  </si>
  <si>
    <t>Ламиктал® таблетки жевательные в блистерах 25мг</t>
  </si>
  <si>
    <t>Ламиктал® таблетки жевательные 50 мг</t>
  </si>
  <si>
    <t>Ламиктал® таблетки жевательные 5 мг</t>
  </si>
  <si>
    <t>Топамакс® капсулы 25мг</t>
  </si>
  <si>
    <t>Топамакс® капсулы 50мг</t>
  </si>
  <si>
    <t>Ропимат таблетки, покрытые пленочной оболочкой, в банке 100мг</t>
  </si>
  <si>
    <t>Топирол таблетки, покрытые пленочной оболочкой 25мг</t>
  </si>
  <si>
    <t>Топирол таблетки, покрытые пленочной оболочкой 50мг</t>
  </si>
  <si>
    <t>Циклодол Гриндекс таблетки 2мг</t>
  </si>
  <si>
    <t xml:space="preserve">Амарил® М таблетки, покрытые пленочной оболочкой в блистере 2мг/500мг  </t>
  </si>
  <si>
    <t>ГлюкаГен®1мгГипоКит лиофилизат для приготовления раствора для инъекций в комплекте с растворителем 1 мг</t>
  </si>
  <si>
    <t>Глюконил® таблетки, покрытые оболочкой 1000мг</t>
  </si>
  <si>
    <t xml:space="preserve">Глюкованс® таблетки, покрытые пленочной оболочкой 500мг/2,5мг  </t>
  </si>
  <si>
    <t xml:space="preserve">Глюкованс® таблетки, покрытые пленочной оболочкой 500мг/5мг  </t>
  </si>
  <si>
    <t>Золид таблетки в контурной ячейковой упаковке 30 мг</t>
  </si>
  <si>
    <t>Минирин Мелт лиофилизат пероральный 120 мкг</t>
  </si>
  <si>
    <t>Минирин Мелт лиофилизат пероральный 60мкг</t>
  </si>
  <si>
    <t>Диазепекс® таблетки в контурной ячейковой упаковке 5мг</t>
  </si>
  <si>
    <t>Кетотоп® раствор для инъекций 100мг/2мл</t>
  </si>
  <si>
    <t>Кетотоп® форте таблетки, покрытые оболочкой, в контурной ячейковой упаковке 100мг</t>
  </si>
  <si>
    <t>Кетотоп® капсулы 50мг</t>
  </si>
  <si>
    <t>Трамадол Ланнахер суппозитории ректальные в блистере 100мг</t>
  </si>
  <si>
    <t>Трамадол Ланнахер таблетки ретард, покрытые пленочной оболочкой, в контурной ячейковой упаковке 100мг</t>
  </si>
  <si>
    <t>Трамадол Ланнахер таблетки ретард, покрытые пленочной оболочкой, в контурной ячейковой упаковке 150мг</t>
  </si>
  <si>
    <t>Трамадол Ланнахер таблетки ретард, покрытые пленочной оболочкой, в контурной ячейковой упаковке 200мг</t>
  </si>
  <si>
    <t>Трамадол  раствор для инъекций в ампулах 5% 2мл</t>
  </si>
  <si>
    <t>Трамадол раствор для инъекций в ампулах 5% 1мл</t>
  </si>
  <si>
    <t>Симпони® раствор для инъекций 50мг/0,5мл, по 0,5 мл в шприц и автоинжектор</t>
  </si>
  <si>
    <t>Метипред таблетки 16мг</t>
  </si>
  <si>
    <t>Метипред таблетки во флаконе 4мг</t>
  </si>
  <si>
    <t>Методжект® раствор для инъекций 10мг/мл по 7,5мг/0,75мл в шприце градуированном в комплекте с иглой для инъекций</t>
  </si>
  <si>
    <t>Методжект® раствор для инъекций 10мг/мл по 15мг/1,5мл в шприце градуированном в комплекте с иглой для инъекций</t>
  </si>
  <si>
    <t>Методжект® раствор для инъекций 10мг/мл по 20мг/2мл в шприце градуированном в комплекте с иглой для инъекций</t>
  </si>
  <si>
    <t>Селлсепт капсулы в контурной ячейковой упаковке  250мг</t>
  </si>
  <si>
    <t>Майфортик таблетки, покрытые кишечнорастворимой оболочкой, в контурной ячейковой упаковке  180мг</t>
  </si>
  <si>
    <t>Гиалган® раствор для внутрисуставного введения в шприце 20мг/2мл</t>
  </si>
  <si>
    <t>Остенил® Плюс (Ostenil® Plus) Имплантат вязкоупругий для внутрисуставного введения. Гиалуронат натрия 2% 40мг/2мл однократного применения в стерильном шприце №1</t>
  </si>
  <si>
    <t>Бромокриптин-Рихтер таблетки  2,5мг</t>
  </si>
  <si>
    <t>Достинекс® таблетки  0,5мг</t>
  </si>
  <si>
    <t>Синегра® 25 таблетки, покрытые пленочной оболочкой 25 мг</t>
  </si>
  <si>
    <t>Траклир® таблетки, покрытые оболочкой, в контурной ячейковой упаковке 125мг</t>
  </si>
  <si>
    <t>Цена</t>
  </si>
  <si>
    <t>Цена ппредложения</t>
  </si>
  <si>
    <t>Наименование лота</t>
  </si>
  <si>
    <t>Выделенная сумма</t>
  </si>
  <si>
    <t>Сумма экономии</t>
  </si>
  <si>
    <t xml:space="preserve"> Фармацевтические услуги с указанием суммы сложившейся экономии</t>
  </si>
  <si>
    <t>Адаптированные заменители грудного молока для раннего и смешанного искусственного вскармливания</t>
  </si>
  <si>
    <t>Сумма  предложения</t>
  </si>
  <si>
    <t>Итого</t>
  </si>
  <si>
    <t xml:space="preserve">Цена </t>
  </si>
  <si>
    <t>Фенотерол аэрозоль дозированный 100 мкг/доза 200 доз (10 мл)</t>
  </si>
  <si>
    <t>Перечень лекарственных средств и изделий медицинского назначения для бесплатного  обеспечения населения в рамках гарантированного объема бесплатной медицинской помощи на амбулаторном уровне с определенными заболеваниями (состояниями) и специализированными лечебными продуктами на 2015 год (способом из одного источника)</t>
  </si>
  <si>
    <t>Сумма</t>
  </si>
  <si>
    <t>Профилактика и лечение</t>
  </si>
  <si>
    <t>Итого по 101 программе</t>
  </si>
  <si>
    <t xml:space="preserve">Взрослые, сос тоящие на диспансерном учете: базовая терапия; дополнительная терапия социально незащищенным группам </t>
  </si>
  <si>
    <t>Итого по 045 программе</t>
  </si>
  <si>
    <t>Месалазин суппозитории 500 мг</t>
  </si>
  <si>
    <t>Месалазин суппозитории 1000 мг</t>
  </si>
  <si>
    <t>Трамадол,  таблетки пролангированного действия  100 мг</t>
  </si>
  <si>
    <t>Трамадол,  таблетки пролангированного действия 150 мг</t>
  </si>
  <si>
    <t>Трамадол,  таблетки пролангированного действия 200 мг</t>
  </si>
  <si>
    <t xml:space="preserve">Морфин, раствор для инъекций в ампулах 1 % 1мл </t>
  </si>
  <si>
    <t>Тримеперидина гидрохлорид, раствор для инъекций 2% в ампулах, 1мл</t>
  </si>
  <si>
    <t>Фентанил, система терапевтическая трансдермальная 50 мкг/ч</t>
  </si>
  <si>
    <t xml:space="preserve">Фентанил, система терапевтическая трансдермальная 25 мкг/ч </t>
  </si>
  <si>
    <t>Акромегалия</t>
  </si>
  <si>
    <t>Верифицированный диагноз, подтвержденный на  ядерной магнитной резонансной томографии,  повышенном содержании гормона роста</t>
  </si>
  <si>
    <t>Ланреотид  лиофилизат для приготовления суспензии для внутримышечного введения пролонгированного действия, 30 мг</t>
  </si>
  <si>
    <t>Ланреотид, раствор для инъекций пролонгированного высвобождения  предварительно наполненных шприцах с иглой 60 мг</t>
  </si>
  <si>
    <t>Ланреотид, раствор для инъекций пролонгированного высвобождения в предварительно наполненных шприцах с иглой 120 мг</t>
  </si>
  <si>
    <t>Ланреотид, раствор для инъекций пролонгированного высвобождения в предварительно наполненных шприцах с иглой 90 мг</t>
  </si>
  <si>
    <t xml:space="preserve">Октреотид, раствор для инъекций в ампуле 0,05мг/мл 1мл </t>
  </si>
  <si>
    <t>Октреотид, раствор для инъекций в ампуле 0,1мг/мл 1мл</t>
  </si>
  <si>
    <t>Октреотид,микросферы  для приготовления суспензий для инъекций во флаконе 20 мг</t>
  </si>
  <si>
    <t>Октреотид,микросферы  для приготовления суспензий для инъекций во флаконе 30 мг</t>
  </si>
  <si>
    <t>Раннее (преждевременное, ускоренное) половое развитие центрального генеза</t>
  </si>
  <si>
    <t xml:space="preserve">Трипторелин, лиофилизат для приготовления суспензии для инъекций  3,75 мг </t>
  </si>
  <si>
    <t>Гипофизарный нанизм, синдром Шерешевского-Тернера</t>
  </si>
  <si>
    <t>Соматропин, раствор для инъекций/порошок лиофилизированный для приготовления инъекционного раствора 10 мг</t>
  </si>
  <si>
    <t>Соматропин, порошок лиофилизированный для приготовления инъекционного раствора 10 мг в комплекте с растворителем с безигольным инъектором</t>
  </si>
  <si>
    <t>Соматропин, лиофилизат для приготовления раствора для инъекций в картридже в комплекте с растворителем 3 млв шприце 6 мг</t>
  </si>
  <si>
    <t>Соматропин, лиофилизат для приготовления раствора для инъекций в картридже в комплекте с растворителем  8 мг</t>
  </si>
  <si>
    <t>Прогрессирующие гломерулярные заболевания</t>
  </si>
  <si>
    <t xml:space="preserve">При морфологически верифицированном варианте гломерулонефрита </t>
  </si>
  <si>
    <t xml:space="preserve">Циклоспорин, капсула с возможностью применения у больных  нарушениями функции печени, а также у беременных женщин 100 мг </t>
  </si>
  <si>
    <t xml:space="preserve">Циклоспорин, капсула с возможностью применения у больных  нарушениями функции печени, а также у беременных женщин 25 мг </t>
  </si>
  <si>
    <t xml:space="preserve">Циклоспорин, капсула с возможностью применения у больных  нарушениями функции печени, а также у беременных женщин 50 мг </t>
  </si>
  <si>
    <t xml:space="preserve">Циклоспорин, капсула с возможностью применения у детей старше 3-х лет 100 мг </t>
  </si>
  <si>
    <t xml:space="preserve">Циклоспорин, капсула с возможностью применения у детей старше 3-х лет 25 мг </t>
  </si>
  <si>
    <t xml:space="preserve">Циклоспорин, капсула с возможностью применения у детей старше 3-х лет 50 мг </t>
  </si>
  <si>
    <t>Циклофосфамид, порошок для приготовления  растворадля инъекций 1000 мг</t>
  </si>
  <si>
    <t>Циклофосфамид, порошок для приготовления  растворадля инъекций 500 мг</t>
  </si>
  <si>
    <t xml:space="preserve">Циклофосфамид,лиофилизат/порошок для приготовления раствора для инъекций 200 мг </t>
  </si>
  <si>
    <t>Фенилкетонурия</t>
  </si>
  <si>
    <t>Все формы, пожизненная терапия</t>
  </si>
  <si>
    <t>Комида мед ФКУ- А формула + LCP (11,8 г белка на 100 гр)</t>
  </si>
  <si>
    <t>Комида мед ФКУ- C  (75 гр белка на 100 гр)</t>
  </si>
  <si>
    <t>Комида мед ФКУ-В формула (31,1 белка на 100 гр)</t>
  </si>
  <si>
    <t>Комида мед ФКУ- С  формула (45 белка на 100 гр)</t>
  </si>
  <si>
    <t>ФКУ-0, уп 350г.(13г. белка в 100г.)</t>
  </si>
  <si>
    <t>ФКУ-1, уп 400г.(20г. белка в 100г.)</t>
  </si>
  <si>
    <t>ФКУ-3, уп 400г.(69,1г. белка в 100г.)</t>
  </si>
  <si>
    <t xml:space="preserve">П-АМ-1, П-АМ-2, уп 500 г ( 75 гр белка в 100гр) </t>
  </si>
  <si>
    <t>Изифен ( 16,8г белка в 100гр)</t>
  </si>
  <si>
    <t>PHENYL-FREE уп.454 гр. (белок до 40 гр. на 100 гр)</t>
  </si>
  <si>
    <t>Низкобелковые Крекеры (белок 0,4 на 100гр) в упаковке 150 гр.</t>
  </si>
  <si>
    <t>Макароны низкобелковые (0,3гр. белка на 100 гр.) уп.300 гр.</t>
  </si>
  <si>
    <t>Макароны низкобелковые (0,3 гр. белка на 100 гр.) уп. 250 гр.</t>
  </si>
  <si>
    <t>Низкобелковые спиральки, спагетти (белок 0,4 г в 100 г) уп. 500 гр.</t>
  </si>
  <si>
    <t>Крупа Саго (белок 0,9 на 100 гр.) уп. 500гр.</t>
  </si>
  <si>
    <t>Смесь для выпечки хлеба (белок до 2,13 на 100 гр) уп. 700гр.</t>
  </si>
  <si>
    <t>Сливки низкобелковые уп. 200 гр. (белок 2,0 гр. на 100 гр.)</t>
  </si>
  <si>
    <t>Низкобелковая смесь заменитель муки (белок 0,3 г в 100 г) уп. 500 гр.</t>
  </si>
  <si>
    <t>Низкобелковый заменитель яиц (белок 0,33 г в 100 г) уп. 500 гр.</t>
  </si>
  <si>
    <t>Низкобелковый молочный напиток (белок 0,4 г в 100 г) уп 200 мл</t>
  </si>
  <si>
    <t>Печенье низкобелковое (белок до 1,9 на 100 гр) уп. 125 гр.</t>
  </si>
  <si>
    <t>Низкобелковый рис (белок 0,4 г в 100 г) уп. 500гр.</t>
  </si>
  <si>
    <t>Хлеб (белок до 0,8 на 100 гр) 300гр.</t>
  </si>
  <si>
    <t>Нутриген напиток сухой безбелковый с молочным вкусом 400гр (белок 0,0 на 100 гр.)</t>
  </si>
  <si>
    <t>Панировочные сухари 500 гр. (белок 0,7 на 100гр.)</t>
  </si>
  <si>
    <t>Палочки 70 гр. (белок 0,9 на 100 гр.)</t>
  </si>
  <si>
    <t>Картофельное пюре (белок 4,1 гр. на 100 гр.) 400 гр.</t>
  </si>
  <si>
    <t>Пшеничные волокна Comida - Fibre (белок 0,4 гр. На 100 гр.) 350 гр</t>
  </si>
  <si>
    <t xml:space="preserve">Сухая адаптированная молочная смесь для смешанного и искусственного вскармливания детей с рождения до 6 месяцев.  Содержание жизненно необходимых витаминов, минералов и микроэлементов полностью должны отвечать требованиям по составу "стартовых" молочных смесей </t>
  </si>
  <si>
    <t xml:space="preserve">Сухая адаптированная молочная смесь для смешанного и искусственного вскармливания детей с 6 месяцев жизни.  Содержание жизненно необходимых витаминов, минералов и микроэлементов полностью должны отвечать требованиям по составу "стартовых" молочных смесей </t>
  </si>
  <si>
    <t xml:space="preserve">Сухая адаптированная специальная молочная смесь для смешанного и искусственного вскармливания недоношенных и маловесных детей </t>
  </si>
  <si>
    <t xml:space="preserve">Низколактозная сухая молочная смесь для смешанного и искуственного вскармливания детей с лактозной недостаточностью, с рождения  </t>
  </si>
  <si>
    <t>Сухая смесь на основе изолята соевого белка, предназначена для питания  детей с рождения при аллергии к белку коровьего молока, непереносимости лактозы</t>
  </si>
  <si>
    <t>Сухая адаптированная молочная смесь для смешанного и искусственного вскармливания детей с рождения до 6 месяцев жизни из группы риска пищевой аллергии. Для смешанного и искусственного вскармливания при недостатке материнского молока. Содержание жизненно необходимых витаминов, минералов и микроэлементов полностью отвечает требованиям по составу "стартовых" молочных смесей</t>
  </si>
  <si>
    <t xml:space="preserve">Сухая адаптированная молочная смесь для смешанного и искусственного вскармливания детей с 6 месяцев жизни из группы риска пищевой аллергии. Для смешанного и искусственного вскармливания при недостатке материнского молока. Содержание жизненно необходимых витаминов, минералов и микроэлементов полностью отвечает требованиям по составу "последующих" молочных смесей </t>
  </si>
  <si>
    <t xml:space="preserve">Низколактозная сухая молочная смесь со среднецепочечными триглицеридами и пребиотиками, для вскармливания детей с муковицидозом и целиакией, прогрессирующими заболеваниями гепатобилиарной системы, после трансплантации печени с рождения  </t>
  </si>
  <si>
    <t>Итого по программе 104</t>
  </si>
  <si>
    <t>Состояние после пересадки органов и тканей</t>
  </si>
  <si>
    <t>Валганцикловир, таблетка 450 мг</t>
  </si>
  <si>
    <t>Преднизолон, таблетка 5 мг</t>
  </si>
  <si>
    <t xml:space="preserve">Такролимус, капсула пролонгированного действия 0,5 мг </t>
  </si>
  <si>
    <t>Такролимус, капсула пролонгированного действия 1 мг</t>
  </si>
  <si>
    <t>Такролимус, капсулы 0,5 мг</t>
  </si>
  <si>
    <t>Такролимус, капсулы 1 мг</t>
  </si>
  <si>
    <t>Итого по программе 022</t>
  </si>
  <si>
    <t>Итого по программе 046</t>
  </si>
  <si>
    <t>Всего</t>
  </si>
  <si>
    <t>Приложение 1 к протоколу из одного источника от 20 февраля 2015 года</t>
  </si>
  <si>
    <t>Аптечка матери и ребенка "Счастливая семья"  18 вложений</t>
  </si>
  <si>
    <t>Амоксиклав  порошок для прготовления суспензии для приема внутрь 156,25мг/5мл 100мл</t>
  </si>
  <si>
    <t>Амоксиклав  порошок для прготовления суспензии для приема внутрь во флаконах 312,5мг/5мл100мл</t>
  </si>
  <si>
    <t>Амоксиклав® 2Х  таблетки, покрытые пленочной оболочкой 625мг</t>
  </si>
  <si>
    <t>Хиконцил  капсулы 250мг</t>
  </si>
  <si>
    <t>Амоксил таблетки в контурной ячейковой упаковке 250мг</t>
  </si>
  <si>
    <t>Нурофен® для детей суспензия для приема внутрь клубничная 100мг/5мл 100мл</t>
  </si>
  <si>
    <t>Эргокальциферол (витамин D2) раствор масляный оральный 0,125% по 10 мл во флаконах</t>
  </si>
  <si>
    <t>Кардиомагнил  таблетки, покрытые пленочной оболочкой, во флаконе 150мг</t>
  </si>
  <si>
    <t>ИЗО-МИК спрей подъязычный дозированный 1,25мг/доза по 15 мл во флаконе</t>
  </si>
  <si>
    <t>Амлотоп® таблетки 10мг</t>
  </si>
  <si>
    <t>Нормодипин® таблетки в контурной ячейковой упаковке 5мг</t>
  </si>
  <si>
    <t>Клописан®  таблетки, покрытые оболочкой, в контурной ячейковой упаковке 75 мг</t>
  </si>
  <si>
    <t>Индамид таблетки, покрытые оболочкой, в контурной ячейковой упаковке  2,5мг</t>
  </si>
  <si>
    <t>Кандекор® таблетки 16 мг</t>
  </si>
  <si>
    <t>Энап® таблетки 2,5мг</t>
  </si>
  <si>
    <t>Энап® таблетки 20мг</t>
  </si>
  <si>
    <t>Энап® таблетки 5мг</t>
  </si>
  <si>
    <t xml:space="preserve">Валодип таблетки, покрытые пленочной оболочкой 10мг/160мг  </t>
  </si>
  <si>
    <t xml:space="preserve">Валодип таблетки, покрытые пленочной оболочкой 5мг/160мг  </t>
  </si>
  <si>
    <t xml:space="preserve">Экватор® таблетки 10мг/5мг  </t>
  </si>
  <si>
    <t>Коринфар ретард таблетки, покрытые оболочкой  20мг</t>
  </si>
  <si>
    <t>Кордипин® ретард таблетки с замедленным высвобождением 20мг</t>
  </si>
  <si>
    <t>Престариум® 10мг таблетки, покрытые оболочкой 10мг</t>
  </si>
  <si>
    <t>Пренесса® таблетки 4 мг</t>
  </si>
  <si>
    <t>Престариум® 5мг таблетки, покрытые оболочкой 5мг</t>
  </si>
  <si>
    <t>Пренесса®  таблетки 8 мг</t>
  </si>
  <si>
    <t xml:space="preserve">ТЕЛМИСТА®Н 80 таблетки 80мг/12,5мг </t>
  </si>
  <si>
    <t>Альдарон   капсулы 100мг</t>
  </si>
  <si>
    <t>Альдарон   капсулы 50мг</t>
  </si>
  <si>
    <t>Альдарон   таблетки  25мг</t>
  </si>
  <si>
    <t>Фозикард  таблетки 10мг</t>
  </si>
  <si>
    <t>Фозикард таблетки 20мг</t>
  </si>
  <si>
    <t>Амприлан® таблетки 10мг</t>
  </si>
  <si>
    <t>Амприлан® таблетки  5мг</t>
  </si>
  <si>
    <t>Амиодарон таблетки 200мг</t>
  </si>
  <si>
    <t>Варфарекс® таблетки 3мг</t>
  </si>
  <si>
    <t>Варфарекс® таблетки 5мг</t>
  </si>
  <si>
    <t>Изоптин® таблетки, покрытые пленочной оболочкой 40мг</t>
  </si>
  <si>
    <t xml:space="preserve">Симбикорт® Турбухалер® порошок для ингаляций 160/4,5мкг/доза 120 доз </t>
  </si>
  <si>
    <t xml:space="preserve">Беродуал® Н аэрозоль для ингаляций дозированный 200доз по 10 мл в баллончике металлическом </t>
  </si>
  <si>
    <t>Беродуал® раствор для ингаляций во флаконе  20мл</t>
  </si>
  <si>
    <t>Оспамокс  таблетки, покрытые пленочной оболочкой, в контурной ячейковой упаковке 1000мг</t>
  </si>
  <si>
    <t xml:space="preserve">Амоксил таблетки в контурной ячейковой упаковке 500мг </t>
  </si>
  <si>
    <t>Фромилид  таблетки, покрытые пленочной оболочкой, в контурной ячейковой упаковке  250мг</t>
  </si>
  <si>
    <t>Фромилид  таблетки, покрытые пленочной оболочкой, в контурной ячейковой упаковке 500мг</t>
  </si>
  <si>
    <t>Фуразолидон таблетки 50мг</t>
  </si>
  <si>
    <t>Зитмак® 100 порошок для приготовления суспензии для приема внутрь в комплекте с водой очищенной 100мг/5мл 20 мл</t>
  </si>
  <si>
    <t>Зитмак® 250 таблетки, покрытые пленочной оболочкой 250 мг</t>
  </si>
  <si>
    <t>Зитмак® 500 таблетки, покрытые пленочной оболочкой 500мг</t>
  </si>
  <si>
    <t>Флемоклав Солютаб® таблетки диспергируемые 250мг+62 ,5мг</t>
  </si>
  <si>
    <t>Флемоклав Солютаб® таблетки диспергируемые 500мг+125мг</t>
  </si>
  <si>
    <t>Хиконцил  порошок для приготовления суспензии для приема внутрь 250мг/5мл</t>
  </si>
  <si>
    <t>Оспамокс® порошок для приготовления суспензии 250мг/5мл 60мл</t>
  </si>
  <si>
    <t>Флемоксин Солютаб® таблетки диспергируемые 125мг</t>
  </si>
  <si>
    <t>Флемоксин Солютаб® таблетки диспергируемые 250мг</t>
  </si>
  <si>
    <t>Флемоксин Солютаб® таблетки диспергируемые 500мг</t>
  </si>
  <si>
    <t>Оспамокс® таблетки, покрытые пленочной оболочкой 500мг</t>
  </si>
  <si>
    <t>Тромбо АСС® таблетки, покрытые кишечнорастворимой пленочной оболочкой, в блистере 50мг</t>
  </si>
  <si>
    <t>Тромбопол таблетки, покрытые кишечнорастворимой оболочкой, в контурной ячейковой упаковке 75 мг</t>
  </si>
  <si>
    <t>Ферровит® капли по 25 мл во флаконе-капельнице из стекломассы</t>
  </si>
  <si>
    <t>Актиферрин® капсулы в контурной ячейковой упаковке</t>
  </si>
  <si>
    <t>Актиферрин® капли для приема внутрь во флаконе 30мл</t>
  </si>
  <si>
    <t>Актиферрин® сироп во флаконе 100мл</t>
  </si>
  <si>
    <t>Сорбифер® Дурулес® таблетки, покрытые оболочкой</t>
  </si>
  <si>
    <t>Беклазон ЭКО легкое дыхание  аэрозоль для ингаляций дозированный, активируемый вдохом 100мкг/1доза 200доз</t>
  </si>
  <si>
    <t>Беклазон Эко Легкое Дыхание аэрозоль для ингаляций дозированный, активируемый вдохом 250мкг/доза</t>
  </si>
  <si>
    <t xml:space="preserve">Беротек® Н аэрозоль дозированный для ингаляций в баллоне 100мкг/доза 10мл </t>
  </si>
  <si>
    <t>Преднизолон Никомед таблетки в контурной ячейковой упаковке 5мг</t>
  </si>
  <si>
    <t>Синглон таблетки жевательные 5мг</t>
  </si>
  <si>
    <t>Синглон таблетки жевательные 4 мг</t>
  </si>
  <si>
    <t>Монкаста® таблетки, покрытые пленочной оболочкой 10мг</t>
  </si>
  <si>
    <t>Клаверсал суппозитории ректальные 500мг</t>
  </si>
  <si>
    <t>Пентаса суппозитории ректальные 1000мг</t>
  </si>
  <si>
    <t>Метотрексат таблетки, покрытые пленочной оболочкой 2,5мг</t>
  </si>
  <si>
    <t>Калимин 60 Н   таблетки</t>
  </si>
  <si>
    <t>Конвулекс капли для приема внутрь   300мг/мл 100мл</t>
  </si>
  <si>
    <t>Депакин® хроносфера™ гранулы пролонгированного действия 250 мг</t>
  </si>
  <si>
    <t>Депакин® хроносфера™ гранулы пролонгированного действия 500 мг</t>
  </si>
  <si>
    <t>Конвулекс® капсулы 150мг</t>
  </si>
  <si>
    <t>Конвулекс® капсулы  500мг</t>
  </si>
  <si>
    <t>Депакин® хроно  таблетки пролонгированного действия, покрытые оболочкой, делимые 300мг</t>
  </si>
  <si>
    <t>Депакин® хроно  таблетки пролонгированного действия, покрытые оболочкой, делимые 500мг</t>
  </si>
  <si>
    <t>Нипезам таблетки пролонгированного действия 200 мг</t>
  </si>
  <si>
    <t>Нипезам таблетки пролонгированного действия 200 мг*2</t>
  </si>
  <si>
    <t>Энкорат Хроно 300 таблетки с контролируемым высвобождением, покрытые оболочкой 300мг</t>
  </si>
  <si>
    <t>Энкорат Хроно 500 таблетки с контролируемым высвобождением, покрытые оболочкой  500мг</t>
  </si>
  <si>
    <t>Мидокалм® таблетки, покрытые пленочной оболочкой 150мг</t>
  </si>
  <si>
    <t>Мидокалм® таблетки, покрытые пленочной оболочкой 50мг</t>
  </si>
  <si>
    <t xml:space="preserve">Левокарбисан таблетки 250мг/25мг  </t>
  </si>
  <si>
    <t>Глюкобай таблетки 100мг</t>
  </si>
  <si>
    <t>Глюкобай таблетки 50мг</t>
  </si>
  <si>
    <t>Манинил® 3,5 таблетки во флаконе 3,5мг</t>
  </si>
  <si>
    <t>Манинил® 5 таблетки 5мг</t>
  </si>
  <si>
    <t>Гликлазид  таблетки 80мг</t>
  </si>
  <si>
    <t>Гликлада® таблетки пролонгированного действия в контурной ячейковой упаковке 30мг</t>
  </si>
  <si>
    <t>Диабетон® MR таблетки с модифицированным высвобождением в контурной ячейковой упаковке 60 мг</t>
  </si>
  <si>
    <t>ГЕПИРИД 1 таблетки 1мг</t>
  </si>
  <si>
    <t>Амарил® таблетки в контурной ячейковой упаковке 2мг</t>
  </si>
  <si>
    <t>Амарил® таблетки в контурной ячейковой упаковке 3мг</t>
  </si>
  <si>
    <t>ГЕПИРИД 4 таблетки 4мг</t>
  </si>
  <si>
    <t>Виктоза® раствор для подкожного введения в шприц-ручке 3мл</t>
  </si>
  <si>
    <t>Сиофор® 500 таблетки, покрытые оболочкой 500мг</t>
  </si>
  <si>
    <t>Глюкофаж® таблетки, покрытые оболочкой 850мг</t>
  </si>
  <si>
    <t>Пиоглар® таблетки 15мг</t>
  </si>
  <si>
    <t xml:space="preserve">Реподиаб таблетки в контурной ячейковой упаковке1 мг : 2 </t>
  </si>
  <si>
    <t>Реподиаб таблетки в контурной ячейковой упаковке1 мг</t>
  </si>
  <si>
    <t>Реподиаб таблетки в контурной ячейковой упаковке 2 мг</t>
  </si>
  <si>
    <t>Шприц Bioject 1мл  инъекционный трехкомпонентный инсулиновый стерильный однократного применения объемом 1мл (100IU) с иглой 30Gx1/2</t>
  </si>
  <si>
    <t>Брюзепам  раствор для инъекций в ампулах 10мг/2мл 2мл</t>
  </si>
  <si>
    <t>Кетонал® суппозитории 100мг</t>
  </si>
  <si>
    <t>Трамадол таблетки, покрытые оболочкой 50 мг</t>
  </si>
  <si>
    <t>Методжект® раствор для инъекций 10мг/мл по 10мг/1мл в шприце градуированном в комплекте с иглой для инъекций</t>
  </si>
  <si>
    <t xml:space="preserve">Дигидротахистерол раствор для приема внутрь 0,1 % 10,0 </t>
  </si>
  <si>
    <t>Эутирокс® таблетки 100мкг</t>
  </si>
  <si>
    <t>Эутирокс® таблетки 125мкг</t>
  </si>
  <si>
    <t>Эутирокс® таблетки 150мкг</t>
  </si>
  <si>
    <t>Эутирокс® таблетки 25мкг</t>
  </si>
  <si>
    <t>L-тироксин 50 Берлин Хеми таблетки в контурной ячейковой упаковке 50мкг</t>
  </si>
  <si>
    <t>Эутирокс® таблетки 75мкг</t>
  </si>
  <si>
    <t>Тирозол® таблетки, покрытые пленочной оболочкой 10мг</t>
  </si>
  <si>
    <t>Тирозол® таблетки, покрытые пленочной оболочкой 5мг</t>
  </si>
  <si>
    <t>Максигра таблетки, покрытые оболочкой 50мг</t>
  </si>
  <si>
    <t>Максигра таблетки, покрытые оболочкой 100мг</t>
  </si>
  <si>
    <t>Эксиджад® таблетки диспергируемые в контурной ячейковой упаковке 500 мг</t>
  </si>
  <si>
    <t xml:space="preserve">Морфин гидрохлорид для инъекций в ампулах  1%1,0мл </t>
  </si>
  <si>
    <t>Промедол раствор для инъекций 2% в ампулах по 1,0мл</t>
  </si>
  <si>
    <r>
      <t xml:space="preserve">Матрифен </t>
    </r>
    <r>
      <rPr>
        <sz val="8"/>
        <color indexed="8"/>
        <rFont val="Arial Cyr"/>
        <family val="0"/>
      </rPr>
      <t>™</t>
    </r>
    <r>
      <rPr>
        <sz val="8"/>
        <color indexed="8"/>
        <rFont val="Times New Roman"/>
        <family val="1"/>
      </rPr>
      <t xml:space="preserve"> 50мкг/час система терапевтическая трансдермальная в пакетах</t>
    </r>
  </si>
  <si>
    <t>Матрифен ™ 25мкг/час система терапевтическая трансдермальная в пакетиках</t>
  </si>
  <si>
    <r>
      <rPr>
        <b/>
        <sz val="8"/>
        <rFont val="Times New Roman"/>
        <family val="1"/>
      </rPr>
      <t xml:space="preserve"> Соматулин®  30мг</t>
    </r>
    <r>
      <rPr>
        <sz val="8"/>
        <rFont val="Times New Roman"/>
        <family val="1"/>
      </rPr>
      <t xml:space="preserve"> лиофилизат для приготовления суспензии для внутримышечного введения пролонгированного действия в комплекте с растворителем (0,8% маннитола раствор) 30мг лиофилизат во флаконе из стекла. По 2 мл растворителя в ампуле 1 флакон с лиофилизатом, 1 ампула с растворителем в картонной коробке.</t>
    </r>
  </si>
  <si>
    <r>
      <rPr>
        <b/>
        <sz val="8"/>
        <rFont val="Times New Roman"/>
        <family val="1"/>
      </rPr>
      <t xml:space="preserve">Достинекс®, таблетка 0,5 мг </t>
    </r>
    <r>
      <rPr>
        <sz val="8"/>
        <rFont val="Times New Roman"/>
        <family val="1"/>
      </rPr>
      <t>таблетки 0,5 мг по 2, 8 таблеток во флакон. По 1 флакону в картонную пачку.</t>
    </r>
  </si>
  <si>
    <r>
      <rPr>
        <b/>
        <sz val="8"/>
        <rFont val="Times New Roman"/>
        <family val="1"/>
      </rPr>
      <t xml:space="preserve">Соматулин®  Аутожель ®  60мг </t>
    </r>
    <r>
      <rPr>
        <sz val="8"/>
        <rFont val="Times New Roman"/>
        <family val="1"/>
      </rPr>
      <t>раствор для инъекций пролонгированного высвобождения 60 мг по 266 мг препарата в шприце с иглой. Шприц в пакет. Пакет в пачку из картона.</t>
    </r>
  </si>
  <si>
    <r>
      <rPr>
        <b/>
        <sz val="8"/>
        <rFont val="Times New Roman"/>
        <family val="1"/>
      </rPr>
      <t>Соматулин®  Аутожель ®  120мг</t>
    </r>
    <r>
      <rPr>
        <sz val="8"/>
        <rFont val="Times New Roman"/>
        <family val="1"/>
      </rPr>
      <t xml:space="preserve"> раствор для инъекций пролонгированного высвобождения 120 мг по 510 мг препарата в шприце с иглой. Шприц в пакет. Пакет в пачку из картона.</t>
    </r>
  </si>
  <si>
    <r>
      <rPr>
        <b/>
        <sz val="8"/>
        <rFont val="Times New Roman"/>
        <family val="1"/>
      </rPr>
      <t xml:space="preserve">Соматулин®  Аутожель ® 90мг </t>
    </r>
    <r>
      <rPr>
        <sz val="8"/>
        <rFont val="Times New Roman"/>
        <family val="1"/>
      </rPr>
      <t>раствор для инъекций пролонгированного высвобождения 90 мг по 388 мг препарата в шприце с иглой. Шприц в пакет. Пакет в пачку из картона.</t>
    </r>
  </si>
  <si>
    <r>
      <rPr>
        <b/>
        <sz val="8"/>
        <rFont val="Times New Roman"/>
        <family val="1"/>
      </rPr>
      <t>Октрид 50 мкг/мл</t>
    </r>
    <r>
      <rPr>
        <sz val="8"/>
        <rFont val="Times New Roman"/>
        <family val="1"/>
      </rPr>
      <t xml:space="preserve"> раствор для подкожных инъекций 0,05мг/мл по 1 мл в ампулах по 5 ампул в пачке картонной </t>
    </r>
  </si>
  <si>
    <r>
      <rPr>
        <b/>
        <sz val="8"/>
        <rFont val="Times New Roman"/>
        <family val="1"/>
      </rPr>
      <t>Октрид 100 мкг/мл</t>
    </r>
    <r>
      <rPr>
        <sz val="8"/>
        <rFont val="Times New Roman"/>
        <family val="1"/>
      </rPr>
      <t xml:space="preserve"> раствор для инъекций 100 мкг/мл по 1 мл в ампулах по 1 ампуле в контурной ячейковой упаковке. По 1 контурной ячейковой упаковке в картонной коробке</t>
    </r>
  </si>
  <si>
    <r>
      <rPr>
        <b/>
        <sz val="8"/>
        <rFont val="Times New Roman"/>
        <family val="1"/>
      </rPr>
      <t>Сандостатин® ЛАР</t>
    </r>
    <r>
      <rPr>
        <sz val="8"/>
        <rFont val="Times New Roman"/>
        <family val="1"/>
      </rPr>
      <t xml:space="preserve"> микросферы для приготовления суспензии для инъекций в комплекте с растворителем 20 мг микросферы флаконе 2 мл растворителя в шприце. Адаптер для флакона, игла для инъекций в блистере. 1 флакон, 1 шприц, 1 блистер в контурной упаковке. 1 контурная упаковка в коробке из картона.</t>
    </r>
  </si>
  <si>
    <r>
      <rPr>
        <b/>
        <sz val="8"/>
        <rFont val="Times New Roman"/>
        <family val="1"/>
      </rPr>
      <t xml:space="preserve">Диферелин® 3,75мг </t>
    </r>
    <r>
      <rPr>
        <sz val="8"/>
        <rFont val="Times New Roman"/>
        <family val="1"/>
      </rPr>
      <t>лиофилизат для приготовления суспензии для внутримышечного введения 3,75мг флакон в комплекте с растворителем (по 2 мл в ампулах) 1 флакон, 1 растворитель, 1 одноразовый шприц и 2 стерильные иглы в контурной ячейковой упаковке. 1 контурную ячейковую упаковку в картонную коробку.</t>
    </r>
  </si>
  <si>
    <r>
      <rPr>
        <b/>
        <sz val="8"/>
        <rFont val="Times New Roman"/>
        <family val="1"/>
      </rPr>
      <t xml:space="preserve">НутропинАq® </t>
    </r>
    <r>
      <rPr>
        <sz val="8"/>
        <rFont val="Times New Roman"/>
        <family val="1"/>
      </rPr>
      <t>раствор для подкожного введения 10мг/2мл (30МЕ) по 2 мл в картридже картридж в контурную ячейковую упаковку, по 1 контурной ячейковой упаковке в коробке из картона</t>
    </r>
  </si>
  <si>
    <r>
      <rPr>
        <b/>
        <sz val="8"/>
        <rFont val="Times New Roman"/>
        <family val="1"/>
      </rPr>
      <t>Зомактон</t>
    </r>
    <r>
      <rPr>
        <sz val="8"/>
        <rFont val="Times New Roman"/>
        <family val="1"/>
      </rPr>
      <t xml:space="preserve"> порошок лиофилизированный для приготовления раствора для инъекций в комплекте с растворителем, 10 мг в комплекте с растворителем (1мл).Флакон № 1, Флакон № 5, Флакон № 3, Шприц 1 мл № 1, Инъектор безигольный ZomaJet Vision X 1 мл. </t>
    </r>
  </si>
  <si>
    <r>
      <rPr>
        <b/>
        <sz val="8"/>
        <rFont val="Times New Roman"/>
        <family val="1"/>
      </rPr>
      <t>Хуматроп®</t>
    </r>
    <r>
      <rPr>
        <sz val="8"/>
        <rFont val="Times New Roman"/>
        <family val="1"/>
      </rPr>
      <t xml:space="preserve"> лиофилизат для приготовления раствора для инъекций в комплекте с растворителем 6мг лиофилизат в картридже из стекла, растворитель по 3 мл в шприце по одному картриджу с препаратом и одному картриджу с растворителем в шприце в контурную ячейковую упаковку, по 1 контурной ячейковой упаковке в коробке из картона</t>
    </r>
  </si>
  <si>
    <r>
      <rPr>
        <b/>
        <sz val="8"/>
        <rFont val="Times New Roman"/>
        <family val="1"/>
      </rPr>
      <t>Сайзен® 8 мг "Клик.изи"</t>
    </r>
    <r>
      <rPr>
        <sz val="8"/>
        <rFont val="Times New Roman"/>
        <family val="1"/>
      </rPr>
      <t xml:space="preserve"> Порошок лиофилизированный для приготовления раствора для инъекций в комплекте с растворителем 8 мг. Препарат во флаконе. Растворитель в картридже. По 1,5 флаконов препарата в комплекте с растворителем в картонной коробке.</t>
    </r>
  </si>
  <si>
    <t>нет предложения</t>
  </si>
  <si>
    <t xml:space="preserve">Селлсепт, капсулы в контурной ячейковой упаковке, 250 мг </t>
  </si>
  <si>
    <t>Майфортик 180 мг таблетки, покрытые 
кишечнорастворимой оболочкой</t>
  </si>
  <si>
    <t>Преднизолон Никомед, таблетки 5 мг</t>
  </si>
  <si>
    <t>Сандиммун® Неорал®, капсулы 100 мг</t>
  </si>
  <si>
    <t>Сандиммун® Неорал®, капсулы 25 мг</t>
  </si>
  <si>
    <t>Сандиммун® Неорал® ,капсулы 50мг</t>
  </si>
  <si>
    <t>Эндоксан порошок для приготовления раствора для внутривенного введения во флаконе 1000 мг</t>
  </si>
  <si>
    <t>Эндоксан порошок для приготовления раствора для внутривенного введения во флаконе 500 мг</t>
  </si>
  <si>
    <t>Экорал капсулы 100 мг</t>
  </si>
  <si>
    <t>Экорал капсулы 25 мг</t>
  </si>
  <si>
    <t>Экорал капсулы 50 мг</t>
  </si>
  <si>
    <t>Эндоксан порошок для приготовления раствора для внутривенного введения во флаконе 200 мг</t>
  </si>
  <si>
    <t>Вальцит таблетки, покрытые оболочкой 450 мг</t>
  </si>
  <si>
    <t>Метипред таблетки во флаконе 4 мг</t>
  </si>
  <si>
    <t>Майфортик таблетки, покрытые кишечнорастворимой оболочкой 180 мг</t>
  </si>
  <si>
    <t>Селлсепт капсулы в контурной ячейковой упаковке 250 мг</t>
  </si>
  <si>
    <t>Преднизолон Никомед таблетки 5 мг</t>
  </si>
  <si>
    <t>Адваграф капсулы пролонгированного действия в контурной ячейковой упаковке 0,5 мг</t>
  </si>
  <si>
    <t>Адваграф капсулы пролонгированного действия в контурной ячейковой упаковке 1 мг</t>
  </si>
  <si>
    <t>Програф® капсулы 0,5 мг</t>
  </si>
  <si>
    <t>Програф® капсулы 1 мг</t>
  </si>
  <si>
    <t>Сандиммун® Неорал® капсулы 100 мг</t>
  </si>
  <si>
    <t>Сандиммун® Неорал® капсулы 25 мг</t>
  </si>
  <si>
    <t>Сандиммун® Неорал® капсулы 50 мг</t>
  </si>
  <si>
    <t>Аксастрол® таблетки, покрытые оболочкой 1мг</t>
  </si>
  <si>
    <t>Калумид® таблетки, покрытые оболочкой 150мг</t>
  </si>
  <si>
    <t>Бикалутамид Гриндекс таблетки, покрытые пленочной оболочкой, в контурной ячейковой упаковке 50 мг</t>
  </si>
  <si>
    <t>УРО-БЦЖ медак порошок и растворитель для приготовления суспензии для внутрипузырного введения</t>
  </si>
  <si>
    <t>Золадекс имплантат для подкожного введения пролонгированного действия шприц-аппликатор с защитным механизмом 10,8 мг</t>
  </si>
  <si>
    <t>Золадекс имплантат пролонгированного действия для подкожного введения в шприце-аппликаторе с защитным механизмом 3,6 мг</t>
  </si>
  <si>
    <t>Зомета® концентрат для приготовления раствора для инфузий 4мг/5мл</t>
  </si>
  <si>
    <t>Интрон А® раствор для инъекций 18млн МЕ/3мл 6 доз 3млн МЕ</t>
  </si>
  <si>
    <t>Экансия® таблетки, покрытые пленочной оболочкой 500мг</t>
  </si>
  <si>
    <t>Бонефос® капсулы 400мг</t>
  </si>
  <si>
    <t>Бонефос® таблетки, покрытые пленочной оболочкой 800мг</t>
  </si>
  <si>
    <t>Элигард® лиофилизат для приготовления раствора для подкожного введения в комплекте с растворителем 22,5мг</t>
  </si>
  <si>
    <t>Элигард® лиофилизат для приготовления раствора для подкожного введения в комплекте с растворителем 45мг</t>
  </si>
  <si>
    <t>Люкрин Депо порошок лиофилизированный для приготовления суспензии для инъекций с растворителем 1мл в предварительно наполненном двухкамерном шприце (PDS) 11,25мг</t>
  </si>
  <si>
    <t>Люкрин Депо порошок лиофилизированный для приготовления суспензии для инъекций с растворителем 1мл в предварительно наполненном двухкамерном шприце (PDS) 3,75 мг</t>
  </si>
  <si>
    <t>Этрузил® таблетки, покрытые оболочкой 2,5 мг</t>
  </si>
  <si>
    <t>Меркаптопурин таблетки во флаконе 50мг</t>
  </si>
  <si>
    <t>Тамоксифен таблетки 10мг</t>
  </si>
  <si>
    <t>Тамоксифен таблетки 20мг</t>
  </si>
  <si>
    <t>Фторафур® капсулы в контейнере 400мг</t>
  </si>
  <si>
    <t>Дралитем® капсулы 140мг</t>
  </si>
  <si>
    <t>Дралитем® капсулы 180мг</t>
  </si>
  <si>
    <t>Дралитем® капсулы 250мг</t>
  </si>
  <si>
    <t>Фарестон таблетки во флаконе 20мг</t>
  </si>
  <si>
    <t>Фарестон таблетки во флаконе 60мг</t>
  </si>
  <si>
    <t>Диферелин® 11,25мг лиофилизат для приготовления суспензии для внутримышечного введения пролонгированного действия в комплекте с растворителем 11,25 мг</t>
  </si>
  <si>
    <t xml:space="preserve">Филграстим раствор для инъекций 0,3мг/мл </t>
  </si>
  <si>
    <t>Фазлодекс раствор для внутримышечных инъекций в шприце 250мг/5мл</t>
  </si>
  <si>
    <t xml:space="preserve">Андрокур® Депо раствор масляный для внутримышечных инъекций 300мг/3мл </t>
  </si>
  <si>
    <t>Андрокур® таблетки 50мг</t>
  </si>
  <si>
    <t>Андрокур® таблетки в контурной ячейковой упаковке 100мг</t>
  </si>
  <si>
    <t>Эпрекс® раствор для внутривенного и подкожного введения в шприцах 40000МЕ/1мл</t>
  </si>
  <si>
    <t>Система ухода за стомами Stomadress в комплекте: Stomadress Plus / Convex Drainable мешочек с диаметром кольца 19-64 мм</t>
  </si>
  <si>
    <t>Интерферон альфа 2b, 18млнМЕ порошок лиофилизированный для приготовления инъекционного раствора/шприц-тюбик</t>
  </si>
  <si>
    <t>Специализированный продукт детского диетического лечебного питания для детей от 0до 1 года, больных фенилкетонурией Comida-PKU А формула +LCP 400 гр</t>
  </si>
  <si>
    <t>Специализированный продукт детского диетического лечебного питания для детей от 8 лет, взрослых и беременных женщин  больных фенилкетонурией Comida-PKU С   500 гр</t>
  </si>
  <si>
    <t>Специализированный продукт детского диетического  лечебного питания для детей от 1 года до 14 лет, больных фенилкетонурией "Comida-PKU B формула"   500 гр</t>
  </si>
  <si>
    <t>Специализированный продукт детского диетического лечебного питания для детей от 8 лет, взрослых и беременных женщин  больных фенилкетонурией Comida-PKU С формула   500 гр</t>
  </si>
  <si>
    <t>МД мил ФКУ-0 350г 
продукт лечебного питания для детей первого года жизни, больных фенилкетонурией (13 г белка в 100 г)</t>
  </si>
  <si>
    <t>МД мил ФКУ-1 400г
специализированный продукт детского (лечебного) питания для детей старше одного года, больных фенилкетонурией (20 г белка в 100 г)</t>
  </si>
  <si>
    <t xml:space="preserve"> МД мил ФКУ-3  400г 
продукт диетического (лечебного) питания для детей старше года, больных фенилкетонурией (69,1 г белка в 100 г)</t>
  </si>
  <si>
    <t>Специализированный 
продукт детского диетического (лечебного) питания сухая смесь П-АМ-1 500 г с 5-ти месяцев, до 4-х лет: П-АМ-2 с 4-х до 12 лет (75 г белка в 100 г)</t>
  </si>
  <si>
    <t>Специализированный (16,8г белка в 100г)
продукт диетического  (лечебного) питания  больных фенилкетонурией жидкая смесь Изифен  250,0</t>
  </si>
  <si>
    <t>Смесь сухая молочная</t>
  </si>
  <si>
    <t>Специализированный 
продукт диетического питания - низкобелковые Крекеры Лопрофин 150 г</t>
  </si>
  <si>
    <t>Специализированный (белок 0,3г в 100 г)продукт диетического питания-низкобелкоые (спиральки,  ракушка, рефленая трубочка)  Мак Мастер 300 г</t>
  </si>
  <si>
    <t>Специализированные продукты диетического лечебного и профилактического питания-макароны низкобелковые для больных фенилкетонурией</t>
  </si>
  <si>
    <t>Специализированный продукт детского диетического (лечебного) питания, низкобелковый "Лопрофин" (Loprofin) - "Спагетти", "Спираль" 500 гр</t>
  </si>
  <si>
    <t>Саго (Крупа Саго) 500г</t>
  </si>
  <si>
    <t>Смесь для выпечки "Безбелковая"</t>
  </si>
  <si>
    <t>Сливки низкобелковые 
"Класические" 200 г  (белок 2 г в 100 г)</t>
  </si>
  <si>
    <t>Специализированный 
продукт  детского диетического (лечебного) питания низкобелковая смесь (заменитель муки) "Лопрофин" ("Loprofin") - (белок 0,3 г в 100г)</t>
  </si>
  <si>
    <t xml:space="preserve">Специализированный продукт диетического (лечебного) питания, смесь для выпечки "низкобелковый заменитель яиц" "Лопрофин" ("Loprofin") - (белок 0,33 г в 100 г) 500 г </t>
  </si>
  <si>
    <t xml:space="preserve">Специализированный продукт детского диетического (лечебного) питания для детей раннего возраста, низкобелковый молочный напиток PKU "Лопрофин" (Loprofin) </t>
  </si>
  <si>
    <t>Специализированные продукты диетического лечебного и профилактического питания: Печенье низкобелковое для больных фенилкетонурией</t>
  </si>
  <si>
    <t>Специализированный (белок 0,4г в 100 г)продукт диетического питания для детей раннего возраста, низкобелковый "Лопрофин" ("Loprofin") - Рис Лопрофин 500 г</t>
  </si>
  <si>
    <t>Специализированные продукты диетического лечебного и профилактического питания - хлеб низкобелковый для больных фенилкетнурией</t>
  </si>
  <si>
    <t>Специализированный продукт для диетического (лечебного) питания, "Напиток безбелковый сухой "Нутриген" (с нейтральным вкусом, со вкусом молока, или сливок, или клубники, или дыни, или абрикоса, или банана, или ванили)</t>
  </si>
  <si>
    <t xml:space="preserve">Специализированный продукт диетического лечебного и профилактического питания: Панировочные сухари низкобелковые для больных фенилкетоноруей </t>
  </si>
  <si>
    <t>Специализированнные продукты диетического лечебного и профилактического питания</t>
  </si>
  <si>
    <t>comida  картофельное пюре (картофельное пюре с низким содержанием белка, предназначено для диетического питания детей и взрослых при фенилкетонурии, заболеваниях печени и почек и других заболеваниях, требующих низкобелковой диеты)</t>
  </si>
  <si>
    <t>Comida-Fibre пшеничные волокна (с низким содержанием фенилаланина без глютена, способствует пищеварению) 350гр</t>
  </si>
  <si>
    <t>Humana (Хумана) 1  Состав смеси: белок - 1,4 г/100 мл, соотношение сывороточные белки:казеин - 60:40, углеводный компонент - 100% лактоза, пребиотики (галактоолигосахариды) - 0,5 г/100мл., витамин D - 1,1мкг/100мл, витамин В6 не более 57 мкг/100 мл., фолиевая кислота - 10 мкг/100мл, биотин - 2,3 мкг/100мл, селен - 1,9 мкг/100мл, фтор - 11 мкг/100мл., цинка не менее 0,7 мг/100 мл, таурина не менее 4,9 мкг/100 мл., холин - не менее 20 мг/100 мл.,  железо не более 0,6 мг/100 мл., кальций не менее 59 мг/100 мл.</t>
  </si>
  <si>
    <t>Humana  (Хумана) 2 Состав смеси: белок - 1,45 г/100 мл, углеводный компанент смешанный, с содержанием лактозы не менее 67%, пребиотики (галактоолигосахариды) - 0,5г/100мл, селен - 2,4 мкг/100мл,  железо не менее - 0,8 мг/100 мл, кальций не менее 68 мг/100 мл.</t>
  </si>
  <si>
    <t>Нутрилак ПРЕ Состав смеси: белок - не более 2,2 г/100 мл, частичный гидролизат 100% сывороточного белка, углеводы -не более 8 г/100 мл, лактозы - не менее 50%, жиры - 4,0 г/100 мл , обогащенная арахидоновой и докозагексаеновой кислотами в соотношении 1:1, железо - 1,3 г/100 мл, селен - 2,3 мкг/100 мл, витамин С - 25 мг/100 мл, витамин D - 3,0 мкг/100 мл, витамин Е - 4,0 мг/100 мл, витамин В6 - 120 мкг/100 мл, таурин - не менее - 5 мг/100 мл, L-карнитин - 3,2 мг/100 мл, инозитол - 25 мг/100 мл.</t>
  </si>
  <si>
    <t>Humana  (Хумана) HN Состав смеси: белок - 1,8 г/100 мл, углеводы - 9,1 г/100 мл, содержание лактозы - не более 1,5 г/100 мл, пребиотики - 0,5 г/100 мл, жиры - не более 2,1 г/100 мл,  кальций - 58 мг/100 мл, железо - 0,8 мг/100 мл, витамин D - 1,0 мкг/100 мл, витамин Е - 0,8 мкг/100 мл, цинк - 0,5 мг.</t>
  </si>
  <si>
    <t>Humana  (Хумана) SL Состав смеси: белок (изолят сои) - 1,7 г/100 мл, углеводы - 7,8 г/100 мл, не содержит лактозы, жиры - 3,3 г/100 мл, содержание кальция - 68 мг/100 мл, фосфор - 40 мг/100 мл, железо - 0,9 мг/100 мл, цинк - 0,7 мг/100 мл, селен -  не менее 1,4 мкг/100 мл,  витамин D - 0,9 мкг/100 мл, витамин Е - 0,7 мкг/100 мл, витамин С - 8,4 мг/100 мл, таурин - 3,8 мг/100 мл, L-карнитин - 1,6 мг/100 мл, осмолярность - не более 210 мОсм/л</t>
  </si>
  <si>
    <t>Humana  (Хумана)  HA 1  Состав смеси: белок - 1,5 г/100 мл, частичный гидролизат 100% сывороточного белка, углеводы - 7,6 г/100 мл, углеводный компонент - смешанный, содержание лактозы - 64%, содержание железа - 0,7 мг/100 мл, йода - не менее 11 мкг/100мл, селена - не менее 2,0 мкг/100 мл, фтора - не менее 26 мкг/100 мл,  витамина С - не менее 9,5 мг/100 мл, витамина D - не менее 0,8 мкг/100 мл, витамина Е - 1,7 мг/100мл, витамина В6 - 61 мкг/100мл, биотина - 1,8 мкг/100мл, холин - 7,5 мг/100мл, инозитол - 4,7 мг/100мл.</t>
  </si>
  <si>
    <t>Humana  (Хумана) HA 2 Состав смеси: белок - 1,6 г/100 мл, частичный гидролизат 100% сывороточного белка, углеводы - 7,9 г/100 мл, углеводный компонент - смешанный, содержание лактозы - 55%, пребиотики (галактоолигосахариды) - 0,5 г/100 мл, содержание железа - не менее 1 мг/100 мл, йода - не менее 12 мкг/100мл, селена - не менее 2,1 мкг/100 мл,   витамина С - не менее 10 мг/100 мл, витамина D - не менее 0,9 мкг/100 мл, витамина Е - 1,8 мг/100мл.</t>
  </si>
  <si>
    <t>Humana  (Хумана) HN MCT Состав смеси: белок - 1,8 г/100 мл, углеводы -не менее 9,2 г/100 мл, содержание лактозы - не более 0,5 г/100 мл, пребиотики - не менее 0,2г/100 мл, жировой состав : жиры - не более 1,9 г /100 мл, не менее 50% СЦТ; содержит пектин банана</t>
  </si>
  <si>
    <t>Фармацевтические услуги по обеспечению лекарственными средствами отдельных категорий граждан на амбулаторном уровне лечения (программы 101, 104, 045)</t>
  </si>
  <si>
    <t>Фармацевтические услуги для амбулаторного лекарственного обеспечения пациентов с Акромегалией (программа 104)</t>
  </si>
  <si>
    <t>Фармацевтические услуги для амбулаторного лекарственного обеспечения пациентов с преждевременным половым развитием (программа 104)</t>
  </si>
  <si>
    <t>Фармацевтические услуги для амбулаторного лекарственного обеспечения пациентов с гипофизарным нанизмом, синдромом Шершевского-Тернера (программа 104)</t>
  </si>
  <si>
    <t>Фармацевтические услуги для амбулаторного лекарственного обеспечения пациентов с гломерулярными заболеваниями (программа 104)</t>
  </si>
  <si>
    <t>Специализированные продукты питания для пациентов с фенилкетонурией</t>
  </si>
  <si>
    <t>Фармацевтические услуги для амбулаторного лекарственного обеспечения пациентов с состоянием после пересадки органов и тканей (программа 022)</t>
  </si>
  <si>
    <t>Фармацевтические услуги по обеспечению лекарственными средствами пациентов, состоящих на учете в Алматинском онкологическом центре (программа 046)</t>
  </si>
  <si>
    <t>Фармацевтические услуги по обеспечению наркотическими препаратами для проведения паллиативной терапии пациентам злокачественными новообразованиями ( программа 104)</t>
  </si>
  <si>
    <t>Приложение 3 к протоколу из одного источника от 20 февраля 2015 года</t>
  </si>
  <si>
    <r>
      <rPr>
        <sz val="8"/>
        <rFont val="Times New Roman"/>
        <family val="1"/>
      </rPr>
      <t>Диаформин ОД таблетки пролонгированного высвобождения в контурной ячейковой упаковке 500мг / /          Глюкофаж® XR таблетки пролонгированного действия 500мг</t>
    </r>
  </si>
  <si>
    <r>
      <rPr>
        <b/>
        <sz val="8"/>
        <rFont val="Times New Roman"/>
        <family val="1"/>
      </rPr>
      <t>Бромокриптин-Рихтер</t>
    </r>
    <r>
      <rPr>
        <sz val="8"/>
        <rFont val="Times New Roman"/>
        <family val="1"/>
      </rPr>
      <t xml:space="preserve"> таблетки 2,5мг Флакон </t>
    </r>
  </si>
  <si>
    <t>Бензонал таблетки в контурной ячейковой упаковке 100мг</t>
  </si>
  <si>
    <t>Конвулекс капли для приема внутрь 300мг/мл по 100мл во флаконе</t>
  </si>
  <si>
    <t>Депакин хроносфера гранулы пролонгированного действия в пакетиках 250мг</t>
  </si>
  <si>
    <t>Депакин хроносфера гранулы пролонгированного действия в пакетиках 500 мг</t>
  </si>
  <si>
    <t>Конвулекс капсулы в контурной ячейковой упаковке 150мг</t>
  </si>
  <si>
    <t>Конвулекс капсулы в контурной ячейковой упаковке 500мг</t>
  </si>
  <si>
    <t>Депакин сироп 5г/100мл по 150мл во флаконе</t>
  </si>
  <si>
    <t>Энкорат  хроно таблетки пролонгированного действия,покрытые оболочкой 300мг</t>
  </si>
  <si>
    <t>Депакин хроно таблетки пролонгированного действия ,покрытые оболочкой 500мг</t>
  </si>
  <si>
    <t>Нипезам таблетки в контурной ячейковой упаковке 200мг</t>
  </si>
  <si>
    <t>Зептол СР 400мг таблетки с контролируемым высвобождением,покрытые пленочной оболочкой</t>
  </si>
  <si>
    <t>Ламотриджин, таблетка 200мг</t>
  </si>
  <si>
    <t>Ламотриджин таблетки 200мг</t>
  </si>
  <si>
    <t>Риджинол таблетки 25мг</t>
  </si>
  <si>
    <t>Риджинол таблетки 50мг</t>
  </si>
  <si>
    <t>Ламиктал таблетки жевательные в блистерах 100мг</t>
  </si>
  <si>
    <t>Ламиктал таблетки жевательные в блистерах 25мг</t>
  </si>
  <si>
    <t>Ламиктал таблетки жевательные в блистерах 50мг</t>
  </si>
  <si>
    <t>Ламиктал таблетки жевательные в блистерах 5мг</t>
  </si>
  <si>
    <t>Топамакс капсулы в банке 25мг</t>
  </si>
  <si>
    <t>Топамакс капсулы в банке 50мг</t>
  </si>
  <si>
    <t>Ропимат таблетки,покрытые пленочной оболочкой 100мг</t>
  </si>
  <si>
    <t>Топирол таблетки,покрытые пленочной оболочкой 25мг</t>
  </si>
  <si>
    <t>Топирол таблетки,покрытые пленочной оболочкой 50мг</t>
  </si>
  <si>
    <t>Психические заболевания</t>
  </si>
  <si>
    <t>Все  стадии и  степени тяжести </t>
  </si>
  <si>
    <t xml:space="preserve">Амисульприд, таблетка 200 мг </t>
  </si>
  <si>
    <r>
      <t>Солиан</t>
    </r>
    <r>
      <rPr>
        <vertAlign val="superscript"/>
        <sz val="8"/>
        <rFont val="Times New Roman"/>
        <family val="1"/>
      </rPr>
      <t>®</t>
    </r>
    <r>
      <rPr>
        <sz val="8"/>
        <rFont val="Times New Roman"/>
        <family val="1"/>
      </rPr>
      <t xml:space="preserve"> таблетки в контурной ячейковой упаковке 200мг</t>
    </r>
  </si>
  <si>
    <t xml:space="preserve">Амисульприд, таблетка покрытая оболочкой 400 мг </t>
  </si>
  <si>
    <r>
      <t>Солиан</t>
    </r>
    <r>
      <rPr>
        <vertAlign val="superscript"/>
        <sz val="8"/>
        <rFont val="Times New Roman"/>
        <family val="1"/>
      </rPr>
      <t>®</t>
    </r>
    <r>
      <rPr>
        <sz val="8"/>
        <rFont val="Times New Roman"/>
        <family val="1"/>
      </rPr>
      <t xml:space="preserve"> таблетки в контурной ячейковой упаковке 400мг</t>
    </r>
  </si>
  <si>
    <t>Амитриптилин раствор для инъекций 10мг/мл 2мл</t>
  </si>
  <si>
    <t>Амитриптилин-Акос раствор для инъекций в ампулах 20мг/2мл</t>
  </si>
  <si>
    <t>Амитриптилин, таблетка/драже 25 мг</t>
  </si>
  <si>
    <t>таб/др</t>
  </si>
  <si>
    <t>Амитриптилин таблетки покрытые оболочкой 25мг</t>
  </si>
  <si>
    <t xml:space="preserve">Венлафаксин, капсула или таблетка пролонгированного действия 150 мг </t>
  </si>
  <si>
    <t>Префаксин капсулы пролонгированного действия в контурной ячейковой упаковке 150мг</t>
  </si>
  <si>
    <t>Венлафаксин, капсула или таблетка,пролонгированного действия 75мг</t>
  </si>
  <si>
    <t>Префаксин капсулы пролонгированного действия в контурной ячейковой упаковке 75мг</t>
  </si>
  <si>
    <t xml:space="preserve">Венлафаксин, таблетка 37,5 мг </t>
  </si>
  <si>
    <t>Венлаксор таблетки 37,5мг</t>
  </si>
  <si>
    <t xml:space="preserve">Венлафаксин, таблетка 75 мг </t>
  </si>
  <si>
    <t>Венлаксор таблетки 75мг</t>
  </si>
  <si>
    <t>Галоперидол, раствор масляный для инъекций 50 мг/мл 1мл</t>
  </si>
  <si>
    <t>Галоперидол деканоат раствор для инъекций масляный 50мг/мл по 1мл в ампулах</t>
  </si>
  <si>
    <t xml:space="preserve">Галоперидол, таблетка 1,5 мг </t>
  </si>
  <si>
    <t>Галоперидол -Рихтер  таблетки в контурной ячейковой упаковке 1,5мг</t>
  </si>
  <si>
    <t xml:space="preserve">Галоперидол, таблетка 5 мг </t>
  </si>
  <si>
    <t>Галоперидол таблетки 5мг</t>
  </si>
  <si>
    <t>Галоперидол,раствор для инъекций 5мг/мл, 1 мл</t>
  </si>
  <si>
    <t>Галоперидол раствор для инъекций  5мг/мл,1мл</t>
  </si>
  <si>
    <t>Брюзепам раствор для инъекций в ампулах 10мг/2мл 2мл</t>
  </si>
  <si>
    <t>Диазепекс таблетки в контурной ячейковой упаковке 5мг</t>
  </si>
  <si>
    <t xml:space="preserve">Дулоксетин, капсула 60 мг </t>
  </si>
  <si>
    <t>Дюзела капсулы 60мг</t>
  </si>
  <si>
    <t xml:space="preserve">Клозапин, таблетка 25 мг </t>
  </si>
  <si>
    <t>Азалептол таблетки 25мг</t>
  </si>
  <si>
    <t xml:space="preserve">Левомепромазин, таблетка 25 мг </t>
  </si>
  <si>
    <t>Тизерцин таблетки,покрытые оболочкой 25мг</t>
  </si>
  <si>
    <t xml:space="preserve">Милнаципран, капсула 25 мг </t>
  </si>
  <si>
    <t>Иксел  капсулы в контурной ячейковой упаковке 25мг</t>
  </si>
  <si>
    <t xml:space="preserve">Милнаципран, капсула 50 мг </t>
  </si>
  <si>
    <t>Иксел  капсулы в контурной ячейковой упаковке 50мг</t>
  </si>
  <si>
    <t xml:space="preserve">Оланзапин таблетка 10 мг </t>
  </si>
  <si>
    <t>Зипрекса таблетки,покрытые пленочной оболочкой10мг</t>
  </si>
  <si>
    <t xml:space="preserve">Оланзапин таблетка 5 мг </t>
  </si>
  <si>
    <t>Зипрекса таблетки,покрытые пленочной оболочкой 5мг</t>
  </si>
  <si>
    <t>Палиперидон, таблетка пролонгированного действия 3 мг</t>
  </si>
  <si>
    <t>Инвега таблетки с пролонгированным высвобождением,покрытые оболочкой 3мг</t>
  </si>
  <si>
    <t xml:space="preserve">Палиперидон, таблетка пролонгированного действия 6 мг </t>
  </si>
  <si>
    <t>Инвега таблетки с пролонгированным высвобождением,покрытые оболочкой 6мг</t>
  </si>
  <si>
    <t xml:space="preserve">Палиперидон, таблетка пролонгированного действия 9 мг </t>
  </si>
  <si>
    <t>Инвега таблетки с пролонгированным высвобождением,покрытые оболочкой 9мг</t>
  </si>
  <si>
    <t>Рисперидон, порошок для приготовления суспензий для в/м введения 25 мг</t>
  </si>
  <si>
    <t>Рисполепт Конста порошок для приготовления суспензии для внутримышечного введения пролонгированного действия во флаконе в комплекте с растворителем и устройством для введения 25мг№1</t>
  </si>
  <si>
    <t xml:space="preserve">Рисперидон, порошок для приготовления суспензий для внутримышечного введения 37,5 мг  </t>
  </si>
  <si>
    <t>Рисполепт Конста порошок для приготовления суспензии для внутримышечного введения пролонгированного действия во флаконе в комплекте с растворителем и устройством для введения 37,5мг№1</t>
  </si>
  <si>
    <t>Рисперидон, раствор для приема внутрь  1 мг/мл, 30 мл</t>
  </si>
  <si>
    <t>Рисперидон раствор для приема внутрь 1мг/мл по 30мл во флаконе</t>
  </si>
  <si>
    <t xml:space="preserve">Рисперидон,таблетка 1 мг </t>
  </si>
  <si>
    <t>Респирокс таблетки,покрытые пленочной оболочкой,в контурной ячейковой упаковке 1мг</t>
  </si>
  <si>
    <t xml:space="preserve">Рисперидон,таблетка 2 мг </t>
  </si>
  <si>
    <t>Риспаксол таблеки 2мг</t>
  </si>
  <si>
    <t xml:space="preserve">Рисперидон,таблетка 4 мг </t>
  </si>
  <si>
    <t>Риспаксол  таблетки 4мг</t>
  </si>
  <si>
    <t xml:space="preserve">Рисперидон,таблетка, 3 мг </t>
  </si>
  <si>
    <t>таб,</t>
  </si>
  <si>
    <t>Эперон таблетки,покрытые пленочной оболочкой,в контурной ячейковой упаковке 3мг</t>
  </si>
  <si>
    <t xml:space="preserve">Трифлуоперазин, таблетка 5 мг </t>
  </si>
  <si>
    <t>Трифтазин-Здоровье таблетки,покрытые оболочкой в контурной ячейковой упаковке 5мг</t>
  </si>
  <si>
    <t xml:space="preserve">Флуфеназин, раствор для инъекций 25 мг/мл </t>
  </si>
  <si>
    <t>Модитен депо раствор для инъекций 25мг/мл по  1мл в ампулах</t>
  </si>
  <si>
    <t>Хлорпромазин раствор для инъекций 2.5%/2 мл</t>
  </si>
  <si>
    <t>Аминазин раствор для инъекций 2,5% 2мл</t>
  </si>
  <si>
    <t xml:space="preserve">Хлорпромазин, драже/таблетка 25 мг </t>
  </si>
  <si>
    <t>др/таб</t>
  </si>
  <si>
    <t>Аминазин-Здоровье таблетки,покрытые оболочкой в контурной ячейковой упаковке 25мг</t>
  </si>
  <si>
    <t xml:space="preserve">Хлорпромазин,драже 100 мг </t>
  </si>
  <si>
    <t>др</t>
  </si>
  <si>
    <t>Аминазин драже в контурной ячейковой упаковке100мг</t>
  </si>
  <si>
    <t xml:space="preserve">Хлорпромазин,драже 50 мг </t>
  </si>
  <si>
    <t>Аминазин драже в контурной ячейковой упаковке 50мг</t>
  </si>
  <si>
    <t>Хроническая обструктивная болезнь легких</t>
  </si>
  <si>
    <t>В стадии  обострения и ремиссии</t>
  </si>
  <si>
    <t xml:space="preserve">Перечень лекарственных средств и изделий медицинского назначения для бесплатного  обеспечения населения в рамках гарантированного объема бесплатной медицинской помощи на амбулаторном уровне с определенными заболеваниями (состояниями) и специализированными лечебными продуктами на 2015 год </t>
  </si>
  <si>
    <t xml:space="preserve">Приложение 1 </t>
  </si>
  <si>
    <t xml:space="preserve">Неостигмин, раствор для инъекций 0,05% 1мл </t>
  </si>
  <si>
    <t>инв 2 гр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</si>
</sst>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#,##0.00_р_."/>
    <numFmt numFmtId="182" formatCode="_-* #,##0.0_р_._-;\-* #,##0.0_р_._-;_-* &quot;-&quot;??_р_._-;_-@_-"/>
    <numFmt numFmtId="183" formatCode="_-* #,##0_р_._-;\-* #,##0_р_._-;_-* &quot;-&quot;?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Arial Cyr"/>
      <family val="0"/>
    </font>
    <font>
      <sz val="8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8"/>
      <color indexed="8"/>
      <name val="Arial Cyr"/>
      <family val="0"/>
    </font>
    <font>
      <vertAlign val="superscript"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5" fillId="0" borderId="0">
      <alignment horizontal="center"/>
      <protection/>
    </xf>
    <xf numFmtId="0" fontId="5" fillId="0" borderId="0">
      <alignment/>
      <protection/>
    </xf>
    <xf numFmtId="0" fontId="9" fillId="0" borderId="0">
      <alignment horizontal="center"/>
      <protection/>
    </xf>
    <xf numFmtId="0" fontId="5" fillId="0" borderId="0">
      <alignment horizontal="center"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5" fillId="0" borderId="0">
      <alignment horizontal="center"/>
      <protection/>
    </xf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7">
    <xf numFmtId="0" fontId="0" fillId="0" borderId="0" xfId="0" applyFont="1" applyAlignment="1">
      <alignment/>
    </xf>
    <xf numFmtId="179" fontId="49" fillId="0" borderId="0" xfId="66" applyFont="1" applyFill="1" applyAlignment="1" applyProtection="1">
      <alignment vertical="top" wrapText="1"/>
      <protection locked="0"/>
    </xf>
    <xf numFmtId="0" fontId="49" fillId="0" borderId="0" xfId="0" applyFont="1" applyFill="1" applyBorder="1" applyAlignment="1" applyProtection="1">
      <alignment horizontal="left" vertical="top"/>
      <protection locked="0"/>
    </xf>
    <xf numFmtId="179" fontId="49" fillId="0" borderId="0" xfId="66" applyFont="1" applyFill="1" applyBorder="1" applyAlignment="1" applyProtection="1">
      <alignment horizontal="left" vertical="top"/>
      <protection locked="0"/>
    </xf>
    <xf numFmtId="0" fontId="3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179" fontId="50" fillId="0" borderId="11" xfId="66" applyFont="1" applyBorder="1" applyAlignment="1" applyProtection="1">
      <alignment horizontal="center" vertical="center" wrapText="1"/>
      <protection/>
    </xf>
    <xf numFmtId="179" fontId="4" fillId="0" borderId="11" xfId="66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9" fillId="0" borderId="11" xfId="0" applyFont="1" applyBorder="1" applyAlignment="1" applyProtection="1">
      <alignment vertical="top" wrapText="1"/>
      <protection locked="0"/>
    </xf>
    <xf numFmtId="179" fontId="49" fillId="0" borderId="11" xfId="66" applyFont="1" applyBorder="1" applyAlignment="1" applyProtection="1">
      <alignment vertical="top" wrapText="1"/>
      <protection locked="0"/>
    </xf>
    <xf numFmtId="179" fontId="50" fillId="0" borderId="0" xfId="66" applyFont="1" applyFill="1" applyAlignment="1" applyProtection="1">
      <alignment vertical="top" wrapText="1"/>
      <protection locked="0"/>
    </xf>
    <xf numFmtId="0" fontId="49" fillId="0" borderId="0" xfId="0" applyFont="1" applyFill="1" applyBorder="1" applyAlignment="1" applyProtection="1">
      <alignment vertical="top"/>
      <protection locked="0"/>
    </xf>
    <xf numFmtId="0" fontId="4" fillId="0" borderId="11" xfId="0" applyFont="1" applyFill="1" applyBorder="1" applyAlignment="1" applyProtection="1">
      <alignment vertical="center" wrapText="1"/>
      <protection/>
    </xf>
    <xf numFmtId="0" fontId="4" fillId="0" borderId="10" xfId="0" applyFont="1" applyFill="1" applyBorder="1" applyAlignment="1" applyProtection="1">
      <alignment vertical="center" wrapText="1"/>
      <protection/>
    </xf>
    <xf numFmtId="179" fontId="3" fillId="0" borderId="10" xfId="66" applyFont="1" applyFill="1" applyBorder="1" applyAlignment="1">
      <alignment horizontal="center" vertical="center" wrapText="1"/>
    </xf>
    <xf numFmtId="179" fontId="50" fillId="0" borderId="11" xfId="66" applyFont="1" applyFill="1" applyBorder="1" applyAlignment="1" applyProtection="1">
      <alignment horizontal="center" vertical="center" wrapText="1"/>
      <protection locked="0"/>
    </xf>
    <xf numFmtId="179" fontId="49" fillId="0" borderId="11" xfId="66" applyFont="1" applyFill="1" applyBorder="1" applyAlignment="1" applyProtection="1">
      <alignment horizontal="center" vertical="center" wrapText="1"/>
      <protection locked="0"/>
    </xf>
    <xf numFmtId="0" fontId="50" fillId="0" borderId="0" xfId="0" applyFont="1" applyFill="1" applyAlignment="1" applyProtection="1">
      <alignment vertical="top" wrapText="1"/>
      <protection locked="0"/>
    </xf>
    <xf numFmtId="0" fontId="49" fillId="0" borderId="0" xfId="0" applyFont="1" applyFill="1" applyAlignment="1" applyProtection="1">
      <alignment vertical="top" wrapText="1"/>
      <protection locked="0"/>
    </xf>
    <xf numFmtId="0" fontId="49" fillId="0" borderId="0" xfId="0" applyFont="1" applyFill="1" applyAlignment="1" applyProtection="1">
      <alignment vertical="top"/>
      <protection locked="0"/>
    </xf>
    <xf numFmtId="179" fontId="49" fillId="0" borderId="10" xfId="66" applyFont="1" applyFill="1" applyBorder="1" applyAlignment="1" applyProtection="1">
      <alignment horizontal="center" vertical="center" wrapText="1"/>
      <protection locked="0"/>
    </xf>
    <xf numFmtId="0" fontId="49" fillId="0" borderId="0" xfId="0" applyFont="1" applyFill="1" applyAlignment="1" applyProtection="1">
      <alignment horizontal="center" vertical="center"/>
      <protection locked="0"/>
    </xf>
    <xf numFmtId="0" fontId="4" fillId="0" borderId="11" xfId="0" applyFont="1" applyFill="1" applyBorder="1" applyAlignment="1">
      <alignment vertical="center" wrapText="1"/>
    </xf>
    <xf numFmtId="179" fontId="50" fillId="0" borderId="12" xfId="66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1" xfId="57" applyFont="1" applyFill="1" applyBorder="1" applyAlignment="1">
      <alignment vertical="center" wrapText="1"/>
      <protection/>
    </xf>
    <xf numFmtId="0" fontId="4" fillId="0" borderId="11" xfId="57" applyFont="1" applyFill="1" applyBorder="1" applyAlignment="1">
      <alignment horizontal="center" vertical="center" wrapText="1"/>
      <protection/>
    </xf>
    <xf numFmtId="3" fontId="4" fillId="0" borderId="11" xfId="0" applyNumberFormat="1" applyFont="1" applyFill="1" applyBorder="1" applyAlignment="1">
      <alignment horizontal="center" vertical="center" wrapText="1"/>
    </xf>
    <xf numFmtId="179" fontId="4" fillId="0" borderId="11" xfId="68" applyFont="1" applyFill="1" applyBorder="1" applyAlignment="1">
      <alignment vertical="center" wrapText="1"/>
    </xf>
    <xf numFmtId="179" fontId="4" fillId="0" borderId="11" xfId="68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vertical="center" wrapText="1"/>
    </xf>
    <xf numFmtId="0" fontId="4" fillId="0" borderId="11" xfId="0" applyNumberFormat="1" applyFont="1" applyFill="1" applyBorder="1" applyAlignment="1" applyProtection="1">
      <alignment vertical="center" wrapText="1"/>
      <protection/>
    </xf>
    <xf numFmtId="0" fontId="4" fillId="0" borderId="11" xfId="0" applyFont="1" applyFill="1" applyBorder="1" applyAlignment="1" applyProtection="1">
      <alignment vertical="center" wrapText="1"/>
      <protection locked="0"/>
    </xf>
    <xf numFmtId="0" fontId="50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50" fillId="0" borderId="11" xfId="0" applyFont="1" applyFill="1" applyBorder="1" applyAlignment="1" applyProtection="1">
      <alignment vertical="top" wrapText="1"/>
      <protection locked="0"/>
    </xf>
    <xf numFmtId="179" fontId="50" fillId="0" borderId="0" xfId="0" applyNumberFormat="1" applyFont="1" applyFill="1" applyAlignment="1" applyProtection="1">
      <alignment vertical="top" wrapText="1"/>
      <protection locked="0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4" fontId="7" fillId="0" borderId="0" xfId="0" applyNumberFormat="1" applyFont="1" applyFill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57" applyFont="1" applyFill="1" applyBorder="1" applyAlignment="1">
      <alignment horizontal="center" vertical="center" wrapText="1"/>
      <protection/>
    </xf>
    <xf numFmtId="4" fontId="8" fillId="0" borderId="11" xfId="0" applyNumberFormat="1" applyFont="1" applyFill="1" applyBorder="1" applyAlignment="1">
      <alignment horizontal="center" vertical="center" wrapText="1"/>
    </xf>
    <xf numFmtId="0" fontId="8" fillId="0" borderId="10" xfId="57" applyFont="1" applyFill="1" applyBorder="1" applyAlignment="1">
      <alignment horizontal="center" vertical="center" wrapText="1"/>
      <protection/>
    </xf>
    <xf numFmtId="3" fontId="8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179" fontId="8" fillId="0" borderId="11" xfId="66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7" fillId="0" borderId="0" xfId="64" applyFont="1" applyFill="1" applyAlignment="1">
      <alignment horizontal="left" vertical="center" wrapText="1"/>
      <protection/>
    </xf>
    <xf numFmtId="0" fontId="8" fillId="0" borderId="0" xfId="64" applyFont="1" applyFill="1" applyAlignment="1">
      <alignment horizontal="left" vertical="center"/>
      <protection/>
    </xf>
    <xf numFmtId="0" fontId="8" fillId="0" borderId="0" xfId="64" applyFont="1" applyFill="1" applyAlignment="1">
      <alignment horizontal="left" vertical="center" wrapText="1"/>
      <protection/>
    </xf>
    <xf numFmtId="0" fontId="3" fillId="0" borderId="12" xfId="0" applyFont="1" applyFill="1" applyBorder="1" applyAlignment="1">
      <alignment horizontal="center" vertical="top" wrapText="1"/>
    </xf>
    <xf numFmtId="0" fontId="50" fillId="0" borderId="0" xfId="0" applyFont="1" applyFill="1" applyAlignment="1" applyProtection="1">
      <alignment horizontal="center" vertical="top" wrapText="1"/>
      <protection locked="0"/>
    </xf>
    <xf numFmtId="179" fontId="49" fillId="0" borderId="0" xfId="66" applyFont="1" applyFill="1" applyAlignment="1" applyProtection="1">
      <alignment horizontal="center" vertical="center" wrapText="1"/>
      <protection locked="0"/>
    </xf>
    <xf numFmtId="0" fontId="49" fillId="0" borderId="0" xfId="0" applyFont="1" applyFill="1" applyBorder="1" applyAlignment="1" applyProtection="1">
      <alignment horizontal="center" vertical="top"/>
      <protection locked="0"/>
    </xf>
    <xf numFmtId="179" fontId="49" fillId="0" borderId="0" xfId="66" applyFont="1" applyFill="1" applyAlignment="1" applyProtection="1">
      <alignment horizontal="center" vertical="center"/>
      <protection locked="0"/>
    </xf>
    <xf numFmtId="0" fontId="50" fillId="0" borderId="0" xfId="0" applyFont="1" applyFill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>
      <alignment horizontal="center" vertical="center" wrapText="1"/>
    </xf>
    <xf numFmtId="4" fontId="50" fillId="0" borderId="1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179" fontId="3" fillId="0" borderId="12" xfId="66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vertical="top" wrapText="1"/>
      <protection locked="0"/>
    </xf>
    <xf numFmtId="179" fontId="3" fillId="0" borderId="14" xfId="68" applyFont="1" applyFill="1" applyBorder="1" applyAlignment="1">
      <alignment wrapText="1"/>
    </xf>
    <xf numFmtId="179" fontId="3" fillId="0" borderId="16" xfId="68" applyFont="1" applyFill="1" applyBorder="1" applyAlignment="1">
      <alignment wrapText="1"/>
    </xf>
    <xf numFmtId="0" fontId="50" fillId="0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 applyProtection="1">
      <alignment horizontal="left" vertical="top" wrapText="1"/>
      <protection locked="0"/>
    </xf>
    <xf numFmtId="179" fontId="50" fillId="0" borderId="11" xfId="66" applyFont="1" applyFill="1" applyBorder="1" applyAlignment="1" applyProtection="1">
      <alignment vertical="top" wrapText="1"/>
      <protection locked="0"/>
    </xf>
    <xf numFmtId="0" fontId="4" fillId="0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 applyProtection="1">
      <alignment horizontal="left" vertical="center" wrapText="1"/>
      <protection/>
    </xf>
    <xf numFmtId="179" fontId="4" fillId="0" borderId="11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 applyProtection="1">
      <alignment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179" fontId="3" fillId="0" borderId="11" xfId="66" applyFont="1" applyFill="1" applyBorder="1" applyAlignment="1">
      <alignment horizontal="center" vertical="center" wrapText="1"/>
    </xf>
    <xf numFmtId="179" fontId="4" fillId="0" borderId="11" xfId="66" applyFont="1" applyBorder="1" applyAlignment="1">
      <alignment horizontal="center" vertical="center" wrapText="1"/>
    </xf>
    <xf numFmtId="179" fontId="3" fillId="0" borderId="12" xfId="66" applyFont="1" applyFill="1" applyBorder="1" applyAlignment="1">
      <alignment horizontal="center" vertical="center" wrapText="1"/>
    </xf>
    <xf numFmtId="4" fontId="6" fillId="0" borderId="11" xfId="0" applyNumberFormat="1" applyFont="1" applyBorder="1" applyAlignment="1" applyProtection="1">
      <alignment vertical="center" wrapText="1"/>
      <protection locked="0"/>
    </xf>
    <xf numFmtId="4" fontId="6" fillId="0" borderId="11" xfId="0" applyNumberFormat="1" applyFont="1" applyBorder="1" applyAlignment="1" applyProtection="1">
      <alignment vertical="center" wrapText="1"/>
      <protection/>
    </xf>
    <xf numFmtId="4" fontId="6" fillId="33" borderId="11" xfId="0" applyNumberFormat="1" applyFont="1" applyFill="1" applyBorder="1" applyAlignment="1" applyProtection="1">
      <alignment vertical="center" wrapText="1"/>
      <protection locked="0"/>
    </xf>
    <xf numFmtId="4" fontId="6" fillId="0" borderId="11" xfId="0" applyNumberFormat="1" applyFont="1" applyFill="1" applyBorder="1" applyAlignment="1" applyProtection="1">
      <alignment vertical="center" wrapText="1"/>
      <protection locked="0"/>
    </xf>
    <xf numFmtId="4" fontId="6" fillId="0" borderId="11" xfId="0" applyNumberFormat="1" applyFont="1" applyFill="1" applyBorder="1" applyAlignment="1" applyProtection="1">
      <alignment vertical="center" wrapText="1"/>
      <protection/>
    </xf>
    <xf numFmtId="179" fontId="6" fillId="0" borderId="11" xfId="66" applyFont="1" applyBorder="1" applyAlignment="1" applyProtection="1">
      <alignment vertical="center" wrapText="1"/>
      <protection locked="0"/>
    </xf>
    <xf numFmtId="179" fontId="3" fillId="0" borderId="11" xfId="66" applyFont="1" applyFill="1" applyBorder="1" applyAlignment="1">
      <alignment horizontal="center" vertical="center"/>
    </xf>
    <xf numFmtId="179" fontId="4" fillId="0" borderId="11" xfId="69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 applyProtection="1">
      <alignment horizontal="center" vertical="center" wrapText="1"/>
      <protection/>
    </xf>
    <xf numFmtId="0" fontId="50" fillId="0" borderId="11" xfId="0" applyFont="1" applyBorder="1" applyAlignment="1">
      <alignment/>
    </xf>
    <xf numFmtId="0" fontId="6" fillId="0" borderId="11" xfId="0" applyFont="1" applyBorder="1" applyAlignment="1" applyProtection="1">
      <alignment vertical="top" wrapText="1"/>
      <protection locked="0"/>
    </xf>
    <xf numFmtId="0" fontId="2" fillId="0" borderId="11" xfId="0" applyFont="1" applyBorder="1" applyAlignment="1" applyProtection="1">
      <alignment vertical="center" wrapText="1"/>
      <protection locked="0"/>
    </xf>
    <xf numFmtId="0" fontId="2" fillId="0" borderId="11" xfId="0" applyFont="1" applyBorder="1" applyAlignment="1" applyProtection="1">
      <alignment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179" fontId="2" fillId="0" borderId="11" xfId="68" applyFont="1" applyBorder="1" applyAlignment="1" applyProtection="1">
      <alignment horizontal="center" vertical="top" wrapText="1"/>
      <protection locked="0"/>
    </xf>
    <xf numFmtId="179" fontId="3" fillId="0" borderId="11" xfId="66" applyFont="1" applyFill="1" applyBorder="1" applyAlignment="1" applyProtection="1">
      <alignment horizontal="center" vertical="center" wrapText="1"/>
      <protection/>
    </xf>
    <xf numFmtId="179" fontId="4" fillId="0" borderId="11" xfId="66" applyFont="1" applyFill="1" applyBorder="1" applyAlignment="1">
      <alignment horizontal="center" vertical="center"/>
    </xf>
    <xf numFmtId="4" fontId="50" fillId="0" borderId="11" xfId="0" applyNumberFormat="1" applyFont="1" applyBorder="1" applyAlignment="1" applyProtection="1">
      <alignment vertical="center" wrapText="1"/>
      <protection/>
    </xf>
    <xf numFmtId="0" fontId="50" fillId="0" borderId="11" xfId="0" applyFont="1" applyBorder="1" applyAlignment="1" applyProtection="1">
      <alignment vertical="top" wrapText="1"/>
      <protection locked="0"/>
    </xf>
    <xf numFmtId="0" fontId="49" fillId="0" borderId="11" xfId="0" applyFont="1" applyBorder="1" applyAlignment="1" applyProtection="1">
      <alignment vertical="center" wrapText="1"/>
      <protection locked="0"/>
    </xf>
    <xf numFmtId="179" fontId="49" fillId="0" borderId="11" xfId="66" applyFont="1" applyBorder="1" applyAlignment="1" applyProtection="1">
      <alignment vertical="center" wrapText="1"/>
      <protection locked="0"/>
    </xf>
    <xf numFmtId="0" fontId="50" fillId="0" borderId="11" xfId="0" applyFont="1" applyBorder="1" applyAlignment="1" applyProtection="1">
      <alignment vertical="center" wrapText="1"/>
      <protection locked="0"/>
    </xf>
    <xf numFmtId="181" fontId="50" fillId="0" borderId="11" xfId="0" applyNumberFormat="1" applyFont="1" applyBorder="1" applyAlignment="1" applyProtection="1">
      <alignment horizontal="center" vertical="center" wrapText="1"/>
      <protection locked="0"/>
    </xf>
    <xf numFmtId="4" fontId="50" fillId="0" borderId="11" xfId="0" applyNumberFormat="1" applyFont="1" applyBorder="1" applyAlignment="1" applyProtection="1">
      <alignment horizontal="right" vertical="center" wrapText="1"/>
      <protection/>
    </xf>
    <xf numFmtId="179" fontId="50" fillId="0" borderId="11" xfId="66" applyFont="1" applyBorder="1" applyAlignment="1" applyProtection="1">
      <alignment vertical="top" wrapText="1"/>
      <protection locked="0"/>
    </xf>
    <xf numFmtId="181" fontId="50" fillId="0" borderId="11" xfId="0" applyNumberFormat="1" applyFont="1" applyBorder="1" applyAlignment="1" applyProtection="1">
      <alignment horizontal="center" vertical="center" wrapText="1"/>
      <protection/>
    </xf>
    <xf numFmtId="0" fontId="49" fillId="0" borderId="11" xfId="0" applyFont="1" applyBorder="1" applyAlignment="1">
      <alignment/>
    </xf>
    <xf numFmtId="0" fontId="49" fillId="0" borderId="11" xfId="0" applyFont="1" applyBorder="1" applyAlignment="1" applyProtection="1">
      <alignment horizontal="center" vertical="top" wrapText="1"/>
      <protection locked="0"/>
    </xf>
    <xf numFmtId="0" fontId="49" fillId="0" borderId="11" xfId="0" applyFont="1" applyBorder="1" applyAlignment="1" applyProtection="1">
      <alignment horizontal="left" vertical="top" wrapText="1"/>
      <protection locked="0"/>
    </xf>
    <xf numFmtId="179" fontId="49" fillId="0" borderId="11" xfId="66" applyFont="1" applyBorder="1" applyAlignment="1" applyProtection="1">
      <alignment horizontal="center" vertical="top" wrapText="1"/>
      <protection locked="0"/>
    </xf>
    <xf numFmtId="0" fontId="49" fillId="0" borderId="0" xfId="0" applyFont="1" applyFill="1" applyAlignment="1" applyProtection="1">
      <alignment horizontal="left" vertical="top" wrapText="1"/>
      <protection locked="0"/>
    </xf>
    <xf numFmtId="179" fontId="50" fillId="0" borderId="0" xfId="66" applyFont="1" applyFill="1" applyAlignment="1" applyProtection="1">
      <alignment horizontal="center" vertical="center" wrapText="1"/>
      <protection locked="0"/>
    </xf>
    <xf numFmtId="183" fontId="49" fillId="0" borderId="0" xfId="66" applyNumberFormat="1" applyFont="1" applyFill="1" applyAlignment="1" applyProtection="1">
      <alignment vertical="top" wrapText="1"/>
      <protection locked="0"/>
    </xf>
    <xf numFmtId="183" fontId="49" fillId="0" borderId="0" xfId="66" applyNumberFormat="1" applyFont="1" applyFill="1" applyBorder="1" applyAlignment="1" applyProtection="1">
      <alignment horizontal="left" vertical="top"/>
      <protection locked="0"/>
    </xf>
    <xf numFmtId="183" fontId="49" fillId="0" borderId="10" xfId="66" applyNumberFormat="1" applyFont="1" applyFill="1" applyBorder="1" applyAlignment="1" applyProtection="1">
      <alignment horizontal="center" vertical="center" wrapText="1"/>
      <protection locked="0"/>
    </xf>
    <xf numFmtId="183" fontId="4" fillId="0" borderId="11" xfId="66" applyNumberFormat="1" applyFont="1" applyFill="1" applyBorder="1" applyAlignment="1">
      <alignment horizontal="center" vertical="center" wrapText="1"/>
    </xf>
    <xf numFmtId="183" fontId="4" fillId="0" borderId="11" xfId="66" applyNumberFormat="1" applyFont="1" applyFill="1" applyBorder="1" applyAlignment="1" applyProtection="1">
      <alignment horizontal="center" vertical="center" wrapText="1"/>
      <protection/>
    </xf>
    <xf numFmtId="183" fontId="4" fillId="0" borderId="11" xfId="66" applyNumberFormat="1" applyFont="1" applyFill="1" applyBorder="1" applyAlignment="1" applyProtection="1">
      <alignment vertical="top" wrapText="1"/>
      <protection locked="0"/>
    </xf>
    <xf numFmtId="183" fontId="50" fillId="0" borderId="11" xfId="66" applyNumberFormat="1" applyFont="1" applyFill="1" applyBorder="1" applyAlignment="1" applyProtection="1">
      <alignment vertical="top" wrapText="1"/>
      <protection locked="0"/>
    </xf>
    <xf numFmtId="183" fontId="3" fillId="0" borderId="11" xfId="66" applyNumberFormat="1" applyFont="1" applyFill="1" applyBorder="1" applyAlignment="1">
      <alignment horizontal="center" vertical="center" wrapText="1"/>
    </xf>
    <xf numFmtId="183" fontId="4" fillId="0" borderId="11" xfId="69" applyNumberFormat="1" applyFont="1" applyFill="1" applyBorder="1" applyAlignment="1">
      <alignment horizontal="center" vertical="center" wrapText="1"/>
    </xf>
    <xf numFmtId="183" fontId="2" fillId="0" borderId="11" xfId="0" applyNumberFormat="1" applyFont="1" applyBorder="1" applyAlignment="1" applyProtection="1">
      <alignment vertical="top" wrapText="1"/>
      <protection locked="0"/>
    </xf>
    <xf numFmtId="183" fontId="49" fillId="0" borderId="11" xfId="66" applyNumberFormat="1" applyFont="1" applyBorder="1" applyAlignment="1" applyProtection="1">
      <alignment vertical="center" wrapText="1"/>
      <protection locked="0"/>
    </xf>
    <xf numFmtId="183" fontId="49" fillId="0" borderId="11" xfId="0" applyNumberFormat="1" applyFont="1" applyBorder="1" applyAlignment="1" applyProtection="1">
      <alignment vertical="top" wrapText="1"/>
      <protection locked="0"/>
    </xf>
    <xf numFmtId="183" fontId="49" fillId="0" borderId="11" xfId="66" applyNumberFormat="1" applyFont="1" applyBorder="1" applyAlignment="1" applyProtection="1">
      <alignment horizontal="center" vertical="top" wrapText="1"/>
      <protection locked="0"/>
    </xf>
    <xf numFmtId="183" fontId="50" fillId="0" borderId="0" xfId="66" applyNumberFormat="1" applyFont="1" applyFill="1" applyAlignment="1" applyProtection="1">
      <alignment vertical="top" wrapText="1"/>
      <protection locked="0"/>
    </xf>
    <xf numFmtId="0" fontId="6" fillId="0" borderId="11" xfId="0" applyFont="1" applyBorder="1" applyAlignment="1" applyProtection="1">
      <alignment vertical="center" wrapText="1"/>
      <protection locked="0"/>
    </xf>
    <xf numFmtId="0" fontId="50" fillId="0" borderId="11" xfId="0" applyFont="1" applyBorder="1" applyAlignment="1" applyProtection="1">
      <alignment horizontal="center" vertical="center" wrapText="1"/>
      <protection locked="0"/>
    </xf>
    <xf numFmtId="179" fontId="50" fillId="0" borderId="11" xfId="66" applyFont="1" applyBorder="1" applyAlignment="1" applyProtection="1">
      <alignment vertical="center" wrapText="1"/>
      <protection locked="0"/>
    </xf>
    <xf numFmtId="179" fontId="50" fillId="0" borderId="11" xfId="66" applyFont="1" applyBorder="1" applyAlignment="1" applyProtection="1">
      <alignment vertical="center" wrapText="1"/>
      <protection/>
    </xf>
    <xf numFmtId="0" fontId="7" fillId="0" borderId="14" xfId="0" applyFont="1" applyFill="1" applyBorder="1" applyAlignment="1">
      <alignment horizontal="center" vertical="center" wrapText="1"/>
    </xf>
    <xf numFmtId="179" fontId="7" fillId="0" borderId="11" xfId="66" applyFont="1" applyBorder="1" applyAlignment="1">
      <alignment horizontal="left" vertical="center" wrapText="1"/>
    </xf>
    <xf numFmtId="0" fontId="49" fillId="0" borderId="11" xfId="0" applyFont="1" applyFill="1" applyBorder="1" applyAlignment="1" applyProtection="1">
      <alignment horizontal="center" vertical="top" wrapText="1"/>
      <protection locked="0"/>
    </xf>
    <xf numFmtId="183" fontId="49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vertical="top" wrapText="1"/>
    </xf>
    <xf numFmtId="0" fontId="4" fillId="0" borderId="17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50" fillId="0" borderId="0" xfId="0" applyFont="1" applyFill="1" applyAlignment="1" applyProtection="1">
      <alignment horizontal="center" vertical="top" wrapText="1"/>
      <protection locked="0"/>
    </xf>
    <xf numFmtId="0" fontId="49" fillId="0" borderId="0" xfId="0" applyFont="1" applyFill="1" applyBorder="1" applyAlignment="1" applyProtection="1">
      <alignment vertical="top"/>
      <protection locked="0"/>
    </xf>
    <xf numFmtId="0" fontId="49" fillId="0" borderId="0" xfId="0" applyFont="1" applyFill="1" applyBorder="1" applyAlignment="1" applyProtection="1">
      <alignment horizontal="center" vertical="top" wrapText="1"/>
      <protection locked="0"/>
    </xf>
    <xf numFmtId="0" fontId="3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179" fontId="3" fillId="0" borderId="14" xfId="68" applyFont="1" applyFill="1" applyBorder="1" applyAlignment="1">
      <alignment horizontal="center" wrapText="1"/>
    </xf>
    <xf numFmtId="179" fontId="3" fillId="0" borderId="15" xfId="68" applyFont="1" applyFill="1" applyBorder="1" applyAlignment="1">
      <alignment horizontal="center" wrapText="1"/>
    </xf>
    <xf numFmtId="179" fontId="3" fillId="0" borderId="16" xfId="68" applyFont="1" applyFill="1" applyBorder="1" applyAlignment="1">
      <alignment horizontal="center" wrapText="1"/>
    </xf>
    <xf numFmtId="179" fontId="50" fillId="0" borderId="0" xfId="66" applyFont="1" applyFill="1" applyAlignment="1" applyProtection="1">
      <alignment horizontal="right" vertical="top" wrapText="1"/>
      <protection locked="0"/>
    </xf>
    <xf numFmtId="0" fontId="49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7" xfId="56"/>
    <cellStyle name="Обычный_Лист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Финансовый 2" xfId="68"/>
    <cellStyle name="Финансовый 2 2" xfId="69"/>
    <cellStyle name="Финансовый 3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3"/>
  <sheetViews>
    <sheetView zoomScalePageLayoutView="0" workbookViewId="0" topLeftCell="A459">
      <selection activeCell="D440" sqref="D440"/>
    </sheetView>
  </sheetViews>
  <sheetFormatPr defaultColWidth="9.140625" defaultRowHeight="15"/>
  <cols>
    <col min="1" max="2" width="9.140625" style="22" customWidth="1"/>
    <col min="3" max="3" width="11.421875" style="22" customWidth="1"/>
    <col min="4" max="4" width="6.140625" style="22" customWidth="1"/>
    <col min="5" max="5" width="31.140625" style="59" customWidth="1"/>
    <col min="6" max="6" width="8.57421875" style="22" customWidth="1"/>
    <col min="7" max="7" width="12.8515625" style="15" customWidth="1"/>
    <col min="8" max="8" width="12.57421875" style="116" customWidth="1"/>
    <col min="9" max="9" width="21.28125" style="116" customWidth="1"/>
    <col min="10" max="10" width="24.421875" style="22" customWidth="1"/>
    <col min="11" max="16384" width="9.140625" style="22" customWidth="1"/>
  </cols>
  <sheetData>
    <row r="1" spans="6:9" ht="11.25">
      <c r="F1" s="145" t="s">
        <v>656</v>
      </c>
      <c r="G1" s="145"/>
      <c r="H1" s="145"/>
      <c r="I1" s="145"/>
    </row>
    <row r="2" spans="4:9" s="23" customFormat="1" ht="10.5">
      <c r="D2" s="146"/>
      <c r="E2" s="146"/>
      <c r="F2" s="146"/>
      <c r="G2" s="1"/>
      <c r="H2" s="60"/>
      <c r="I2" s="60"/>
    </row>
    <row r="3" spans="1:9" s="24" customFormat="1" ht="36" customHeight="1">
      <c r="A3" s="147" t="s">
        <v>564</v>
      </c>
      <c r="B3" s="147"/>
      <c r="C3" s="147"/>
      <c r="D3" s="147"/>
      <c r="E3" s="147"/>
      <c r="F3" s="147"/>
      <c r="G3" s="147"/>
      <c r="H3" s="147"/>
      <c r="I3" s="147"/>
    </row>
    <row r="4" spans="4:9" s="24" customFormat="1" ht="10.5">
      <c r="D4" s="2"/>
      <c r="E4" s="61"/>
      <c r="F4" s="2"/>
      <c r="G4" s="3"/>
      <c r="H4" s="62"/>
      <c r="I4" s="62"/>
    </row>
    <row r="5" spans="4:9" s="24" customFormat="1" ht="17.25" customHeight="1">
      <c r="D5" s="2"/>
      <c r="E5" s="61"/>
      <c r="F5" s="2"/>
      <c r="G5" s="3"/>
      <c r="H5" s="62"/>
      <c r="I5" s="62"/>
    </row>
    <row r="6" spans="1:9" s="63" customFormat="1" ht="56.25" customHeight="1">
      <c r="A6" s="4" t="s">
        <v>0</v>
      </c>
      <c r="B6" s="4" t="s">
        <v>1</v>
      </c>
      <c r="C6" s="4" t="s">
        <v>2</v>
      </c>
      <c r="D6" s="5" t="s">
        <v>3</v>
      </c>
      <c r="E6" s="5" t="s">
        <v>4</v>
      </c>
      <c r="F6" s="5" t="s">
        <v>5</v>
      </c>
      <c r="G6" s="25" t="s">
        <v>6</v>
      </c>
      <c r="H6" s="21" t="s">
        <v>562</v>
      </c>
      <c r="I6" s="21" t="s">
        <v>565</v>
      </c>
    </row>
    <row r="7" spans="1:9" ht="11.25">
      <c r="A7" s="64">
        <v>1</v>
      </c>
      <c r="B7" s="64">
        <v>2</v>
      </c>
      <c r="C7" s="64">
        <v>3</v>
      </c>
      <c r="D7" s="137">
        <v>4</v>
      </c>
      <c r="E7" s="137">
        <v>5</v>
      </c>
      <c r="F7" s="137">
        <v>6</v>
      </c>
      <c r="G7" s="137">
        <v>7</v>
      </c>
      <c r="H7" s="137">
        <v>8</v>
      </c>
      <c r="I7" s="137">
        <v>9</v>
      </c>
    </row>
    <row r="8" spans="1:9" ht="60" customHeight="1">
      <c r="A8" s="7" t="s">
        <v>7</v>
      </c>
      <c r="B8" s="8" t="s">
        <v>8</v>
      </c>
      <c r="C8" s="8" t="s">
        <v>566</v>
      </c>
      <c r="D8" s="6">
        <v>1</v>
      </c>
      <c r="E8" s="27" t="s">
        <v>9</v>
      </c>
      <c r="F8" s="6" t="s">
        <v>10</v>
      </c>
      <c r="G8" s="10">
        <v>10000</v>
      </c>
      <c r="H8" s="65">
        <v>1400</v>
      </c>
      <c r="I8" s="65">
        <f aca="true" t="shared" si="0" ref="I8:I23">G8*H8</f>
        <v>14000000</v>
      </c>
    </row>
    <row r="9" spans="1:9" ht="45">
      <c r="A9" s="148" t="s">
        <v>11</v>
      </c>
      <c r="B9" s="149" t="s">
        <v>12</v>
      </c>
      <c r="C9" s="149" t="s">
        <v>13</v>
      </c>
      <c r="D9" s="6">
        <f>D8+1</f>
        <v>2</v>
      </c>
      <c r="E9" s="27" t="s">
        <v>14</v>
      </c>
      <c r="F9" s="6" t="s">
        <v>15</v>
      </c>
      <c r="G9" s="10">
        <v>2100</v>
      </c>
      <c r="H9" s="65">
        <v>830</v>
      </c>
      <c r="I9" s="65">
        <f t="shared" si="0"/>
        <v>1743000</v>
      </c>
    </row>
    <row r="10" spans="1:9" ht="45">
      <c r="A10" s="148"/>
      <c r="B10" s="149"/>
      <c r="C10" s="149"/>
      <c r="D10" s="6">
        <f aca="true" t="shared" si="1" ref="D10:D23">D9+1</f>
        <v>3</v>
      </c>
      <c r="E10" s="27" t="s">
        <v>16</v>
      </c>
      <c r="F10" s="6" t="s">
        <v>15</v>
      </c>
      <c r="G10" s="10">
        <v>1738</v>
      </c>
      <c r="H10" s="65">
        <v>1490</v>
      </c>
      <c r="I10" s="65">
        <f t="shared" si="0"/>
        <v>2589620</v>
      </c>
    </row>
    <row r="11" spans="1:9" ht="22.5">
      <c r="A11" s="148"/>
      <c r="B11" s="149"/>
      <c r="C11" s="149"/>
      <c r="D11" s="6">
        <f t="shared" si="1"/>
        <v>4</v>
      </c>
      <c r="E11" s="27" t="s">
        <v>17</v>
      </c>
      <c r="F11" s="6" t="s">
        <v>18</v>
      </c>
      <c r="G11" s="10">
        <v>3500</v>
      </c>
      <c r="H11" s="65">
        <v>120</v>
      </c>
      <c r="I11" s="65">
        <f t="shared" si="0"/>
        <v>420000</v>
      </c>
    </row>
    <row r="12" spans="1:9" ht="22.5">
      <c r="A12" s="148"/>
      <c r="B12" s="149"/>
      <c r="C12" s="149"/>
      <c r="D12" s="6">
        <f t="shared" si="1"/>
        <v>5</v>
      </c>
      <c r="E12" s="30" t="s">
        <v>19</v>
      </c>
      <c r="F12" s="31" t="s">
        <v>18</v>
      </c>
      <c r="G12" s="10">
        <v>63000</v>
      </c>
      <c r="H12" s="65">
        <v>57.5</v>
      </c>
      <c r="I12" s="65">
        <f t="shared" si="0"/>
        <v>3622500</v>
      </c>
    </row>
    <row r="13" spans="1:9" ht="11.25">
      <c r="A13" s="148"/>
      <c r="B13" s="149"/>
      <c r="C13" s="149"/>
      <c r="D13" s="6">
        <f t="shared" si="1"/>
        <v>6</v>
      </c>
      <c r="E13" s="30" t="s">
        <v>20</v>
      </c>
      <c r="F13" s="32" t="s">
        <v>21</v>
      </c>
      <c r="G13" s="10">
        <v>220</v>
      </c>
      <c r="H13" s="65">
        <v>9.6</v>
      </c>
      <c r="I13" s="65">
        <f t="shared" si="0"/>
        <v>2112</v>
      </c>
    </row>
    <row r="14" spans="1:9" ht="33.75">
      <c r="A14" s="148"/>
      <c r="B14" s="149"/>
      <c r="C14" s="149"/>
      <c r="D14" s="6">
        <f t="shared" si="1"/>
        <v>7</v>
      </c>
      <c r="E14" s="27" t="s">
        <v>22</v>
      </c>
      <c r="F14" s="6" t="s">
        <v>15</v>
      </c>
      <c r="G14" s="10">
        <v>3000</v>
      </c>
      <c r="H14" s="65">
        <v>485</v>
      </c>
      <c r="I14" s="65">
        <f t="shared" si="0"/>
        <v>1455000</v>
      </c>
    </row>
    <row r="15" spans="1:9" ht="22.5">
      <c r="A15" s="148"/>
      <c r="B15" s="149"/>
      <c r="C15" s="149"/>
      <c r="D15" s="6">
        <f t="shared" si="1"/>
        <v>8</v>
      </c>
      <c r="E15" s="30" t="s">
        <v>23</v>
      </c>
      <c r="F15" s="31" t="s">
        <v>18</v>
      </c>
      <c r="G15" s="10">
        <v>6720</v>
      </c>
      <c r="H15" s="65">
        <v>27</v>
      </c>
      <c r="I15" s="65">
        <f t="shared" si="0"/>
        <v>181440</v>
      </c>
    </row>
    <row r="16" spans="1:9" ht="11.25">
      <c r="A16" s="148"/>
      <c r="B16" s="149"/>
      <c r="C16" s="149"/>
      <c r="D16" s="6">
        <f t="shared" si="1"/>
        <v>9</v>
      </c>
      <c r="E16" s="30" t="s">
        <v>24</v>
      </c>
      <c r="F16" s="31" t="s">
        <v>18</v>
      </c>
      <c r="G16" s="10">
        <v>840</v>
      </c>
      <c r="H16" s="65">
        <v>10.5</v>
      </c>
      <c r="I16" s="65">
        <f t="shared" si="0"/>
        <v>8820</v>
      </c>
    </row>
    <row r="17" spans="1:9" ht="11.25">
      <c r="A17" s="148"/>
      <c r="B17" s="149"/>
      <c r="C17" s="149"/>
      <c r="D17" s="6">
        <f t="shared" si="1"/>
        <v>10</v>
      </c>
      <c r="E17" s="27" t="s">
        <v>25</v>
      </c>
      <c r="F17" s="6" t="s">
        <v>15</v>
      </c>
      <c r="G17" s="10">
        <v>9000</v>
      </c>
      <c r="H17" s="65">
        <v>565</v>
      </c>
      <c r="I17" s="65">
        <f t="shared" si="0"/>
        <v>5085000</v>
      </c>
    </row>
    <row r="18" spans="1:9" ht="22.5">
      <c r="A18" s="148"/>
      <c r="B18" s="149"/>
      <c r="C18" s="149"/>
      <c r="D18" s="6">
        <f t="shared" si="1"/>
        <v>11</v>
      </c>
      <c r="E18" s="27" t="s">
        <v>26</v>
      </c>
      <c r="F18" s="6" t="s">
        <v>27</v>
      </c>
      <c r="G18" s="10">
        <v>14000</v>
      </c>
      <c r="H18" s="65">
        <v>16</v>
      </c>
      <c r="I18" s="65">
        <f t="shared" si="0"/>
        <v>224000</v>
      </c>
    </row>
    <row r="19" spans="1:9" ht="22.5">
      <c r="A19" s="148"/>
      <c r="B19" s="149"/>
      <c r="C19" s="149"/>
      <c r="D19" s="6">
        <f t="shared" si="1"/>
        <v>12</v>
      </c>
      <c r="E19" s="27" t="s">
        <v>28</v>
      </c>
      <c r="F19" s="6" t="s">
        <v>27</v>
      </c>
      <c r="G19" s="10">
        <v>1500</v>
      </c>
      <c r="H19" s="65">
        <v>20</v>
      </c>
      <c r="I19" s="65">
        <f t="shared" si="0"/>
        <v>30000</v>
      </c>
    </row>
    <row r="20" spans="1:9" ht="22.5">
      <c r="A20" s="148"/>
      <c r="B20" s="149"/>
      <c r="C20" s="149"/>
      <c r="D20" s="6">
        <f t="shared" si="1"/>
        <v>13</v>
      </c>
      <c r="E20" s="27" t="s">
        <v>29</v>
      </c>
      <c r="F20" s="6" t="s">
        <v>27</v>
      </c>
      <c r="G20" s="10">
        <v>4500</v>
      </c>
      <c r="H20" s="65">
        <v>22.4</v>
      </c>
      <c r="I20" s="65">
        <f t="shared" si="0"/>
        <v>100800</v>
      </c>
    </row>
    <row r="21" spans="1:9" ht="22.5">
      <c r="A21" s="148"/>
      <c r="B21" s="149"/>
      <c r="C21" s="149"/>
      <c r="D21" s="6">
        <f t="shared" si="1"/>
        <v>14</v>
      </c>
      <c r="E21" s="27" t="s">
        <v>30</v>
      </c>
      <c r="F21" s="6" t="s">
        <v>27</v>
      </c>
      <c r="G21" s="10">
        <v>3400</v>
      </c>
      <c r="H21" s="65">
        <v>21.2</v>
      </c>
      <c r="I21" s="65">
        <f t="shared" si="0"/>
        <v>72080</v>
      </c>
    </row>
    <row r="22" spans="1:9" ht="33.75" customHeight="1">
      <c r="A22" s="148" t="s">
        <v>31</v>
      </c>
      <c r="B22" s="149" t="s">
        <v>32</v>
      </c>
      <c r="C22" s="149" t="s">
        <v>33</v>
      </c>
      <c r="D22" s="6">
        <f t="shared" si="1"/>
        <v>15</v>
      </c>
      <c r="E22" s="27" t="s">
        <v>34</v>
      </c>
      <c r="F22" s="6" t="s">
        <v>15</v>
      </c>
      <c r="G22" s="10">
        <v>3200</v>
      </c>
      <c r="H22" s="65">
        <v>610</v>
      </c>
      <c r="I22" s="65">
        <f t="shared" si="0"/>
        <v>1952000</v>
      </c>
    </row>
    <row r="23" spans="1:9" ht="22.5">
      <c r="A23" s="148"/>
      <c r="B23" s="149"/>
      <c r="C23" s="149"/>
      <c r="D23" s="6">
        <f t="shared" si="1"/>
        <v>16</v>
      </c>
      <c r="E23" s="27" t="s">
        <v>35</v>
      </c>
      <c r="F23" s="6" t="s">
        <v>15</v>
      </c>
      <c r="G23" s="10">
        <v>10</v>
      </c>
      <c r="H23" s="65">
        <v>208.8</v>
      </c>
      <c r="I23" s="65">
        <f t="shared" si="0"/>
        <v>2088</v>
      </c>
    </row>
    <row r="24" spans="1:9" ht="11.25" customHeight="1">
      <c r="A24" s="150" t="s">
        <v>567</v>
      </c>
      <c r="B24" s="151"/>
      <c r="C24" s="151"/>
      <c r="D24" s="152"/>
      <c r="E24" s="27"/>
      <c r="F24" s="6"/>
      <c r="G24" s="10"/>
      <c r="H24" s="68"/>
      <c r="I24" s="68">
        <f>SUM(I8:I23)</f>
        <v>31488460</v>
      </c>
    </row>
    <row r="25" spans="1:9" ht="11.25" customHeight="1">
      <c r="A25" s="148" t="s">
        <v>52</v>
      </c>
      <c r="B25" s="149" t="s">
        <v>568</v>
      </c>
      <c r="C25" s="149" t="s">
        <v>53</v>
      </c>
      <c r="D25" s="159" t="s">
        <v>54</v>
      </c>
      <c r="E25" s="160"/>
      <c r="F25" s="161"/>
      <c r="G25" s="10"/>
      <c r="H25" s="20"/>
      <c r="I25" s="65"/>
    </row>
    <row r="26" spans="1:9" ht="22.5">
      <c r="A26" s="148"/>
      <c r="B26" s="149"/>
      <c r="C26" s="149"/>
      <c r="D26" s="6">
        <v>17</v>
      </c>
      <c r="E26" s="33" t="s">
        <v>55</v>
      </c>
      <c r="F26" s="34" t="s">
        <v>18</v>
      </c>
      <c r="G26" s="10">
        <v>261990</v>
      </c>
      <c r="H26" s="65">
        <v>7</v>
      </c>
      <c r="I26" s="65">
        <f aca="true" t="shared" si="2" ref="I26:I60">G26*H26</f>
        <v>1833930</v>
      </c>
    </row>
    <row r="27" spans="1:9" ht="22.5">
      <c r="A27" s="148"/>
      <c r="B27" s="149"/>
      <c r="C27" s="149"/>
      <c r="D27" s="6">
        <f aca="true" t="shared" si="3" ref="D27:D38">D26+1</f>
        <v>18</v>
      </c>
      <c r="E27" s="33" t="s">
        <v>56</v>
      </c>
      <c r="F27" s="34" t="s">
        <v>18</v>
      </c>
      <c r="G27" s="10">
        <v>1031730</v>
      </c>
      <c r="H27" s="65">
        <v>8.5</v>
      </c>
      <c r="I27" s="65">
        <f t="shared" si="2"/>
        <v>8769705</v>
      </c>
    </row>
    <row r="28" spans="1:9" ht="22.5">
      <c r="A28" s="148"/>
      <c r="B28" s="149"/>
      <c r="C28" s="149"/>
      <c r="D28" s="6">
        <f t="shared" si="3"/>
        <v>19</v>
      </c>
      <c r="E28" s="33" t="s">
        <v>42</v>
      </c>
      <c r="F28" s="34" t="s">
        <v>18</v>
      </c>
      <c r="G28" s="10">
        <v>1227000</v>
      </c>
      <c r="H28" s="65">
        <v>6.4</v>
      </c>
      <c r="I28" s="65">
        <f t="shared" si="2"/>
        <v>7852800</v>
      </c>
    </row>
    <row r="29" spans="1:9" ht="11.25">
      <c r="A29" s="148"/>
      <c r="B29" s="149"/>
      <c r="C29" s="149"/>
      <c r="D29" s="6">
        <f t="shared" si="3"/>
        <v>20</v>
      </c>
      <c r="E29" s="33" t="s">
        <v>57</v>
      </c>
      <c r="F29" s="34" t="s">
        <v>18</v>
      </c>
      <c r="G29" s="10">
        <v>40000</v>
      </c>
      <c r="H29" s="65">
        <v>9</v>
      </c>
      <c r="I29" s="65">
        <f t="shared" si="2"/>
        <v>360000</v>
      </c>
    </row>
    <row r="30" spans="1:9" ht="11.25">
      <c r="A30" s="148"/>
      <c r="B30" s="149"/>
      <c r="C30" s="149"/>
      <c r="D30" s="6">
        <f t="shared" si="3"/>
        <v>21</v>
      </c>
      <c r="E30" s="33" t="s">
        <v>58</v>
      </c>
      <c r="F30" s="34" t="s">
        <v>18</v>
      </c>
      <c r="G30" s="10">
        <v>223110</v>
      </c>
      <c r="H30" s="65">
        <v>14</v>
      </c>
      <c r="I30" s="65">
        <f t="shared" si="2"/>
        <v>3123540</v>
      </c>
    </row>
    <row r="31" spans="1:9" ht="11.25">
      <c r="A31" s="148"/>
      <c r="B31" s="149"/>
      <c r="C31" s="149"/>
      <c r="D31" s="6">
        <f t="shared" si="3"/>
        <v>22</v>
      </c>
      <c r="E31" s="33" t="s">
        <v>59</v>
      </c>
      <c r="F31" s="34" t="s">
        <v>18</v>
      </c>
      <c r="G31" s="10">
        <v>250000</v>
      </c>
      <c r="H31" s="65">
        <v>6.5</v>
      </c>
      <c r="I31" s="65">
        <f t="shared" si="2"/>
        <v>1625000</v>
      </c>
    </row>
    <row r="32" spans="1:9" ht="33.75">
      <c r="A32" s="148"/>
      <c r="B32" s="149"/>
      <c r="C32" s="149"/>
      <c r="D32" s="6">
        <f t="shared" si="3"/>
        <v>23</v>
      </c>
      <c r="E32" s="33" t="s">
        <v>60</v>
      </c>
      <c r="F32" s="34" t="s">
        <v>61</v>
      </c>
      <c r="G32" s="10">
        <v>7000</v>
      </c>
      <c r="H32" s="65">
        <v>1545</v>
      </c>
      <c r="I32" s="65">
        <f t="shared" si="2"/>
        <v>10815000</v>
      </c>
    </row>
    <row r="33" spans="1:9" ht="22.5">
      <c r="A33" s="148"/>
      <c r="B33" s="149"/>
      <c r="C33" s="149"/>
      <c r="D33" s="6">
        <f t="shared" si="3"/>
        <v>24</v>
      </c>
      <c r="E33" s="33" t="s">
        <v>62</v>
      </c>
      <c r="F33" s="34" t="s">
        <v>18</v>
      </c>
      <c r="G33" s="10">
        <v>250000</v>
      </c>
      <c r="H33" s="65">
        <v>12.4</v>
      </c>
      <c r="I33" s="65">
        <f t="shared" si="2"/>
        <v>3100000</v>
      </c>
    </row>
    <row r="34" spans="1:9" ht="22.5">
      <c r="A34" s="148"/>
      <c r="B34" s="149"/>
      <c r="C34" s="149"/>
      <c r="D34" s="6">
        <f t="shared" si="3"/>
        <v>25</v>
      </c>
      <c r="E34" s="33" t="s">
        <v>63</v>
      </c>
      <c r="F34" s="34" t="s">
        <v>18</v>
      </c>
      <c r="G34" s="10">
        <v>100000</v>
      </c>
      <c r="H34" s="65">
        <v>16.6</v>
      </c>
      <c r="I34" s="65">
        <f t="shared" si="2"/>
        <v>1660000.0000000002</v>
      </c>
    </row>
    <row r="35" spans="1:9" ht="22.5">
      <c r="A35" s="148"/>
      <c r="B35" s="149"/>
      <c r="C35" s="149"/>
      <c r="D35" s="6">
        <f t="shared" si="3"/>
        <v>26</v>
      </c>
      <c r="E35" s="33" t="s">
        <v>64</v>
      </c>
      <c r="F35" s="34" t="s">
        <v>18</v>
      </c>
      <c r="G35" s="10">
        <v>6950</v>
      </c>
      <c r="H35" s="65">
        <v>24.7</v>
      </c>
      <c r="I35" s="65">
        <f t="shared" si="2"/>
        <v>171665</v>
      </c>
    </row>
    <row r="36" spans="1:9" ht="11.25" customHeight="1">
      <c r="A36" s="148"/>
      <c r="B36" s="149"/>
      <c r="C36" s="149"/>
      <c r="D36" s="6">
        <f t="shared" si="3"/>
        <v>27</v>
      </c>
      <c r="E36" s="33" t="s">
        <v>65</v>
      </c>
      <c r="F36" s="34" t="s">
        <v>18</v>
      </c>
      <c r="G36" s="10">
        <v>46020</v>
      </c>
      <c r="H36" s="65">
        <v>10.4</v>
      </c>
      <c r="I36" s="65">
        <f t="shared" si="2"/>
        <v>478608</v>
      </c>
    </row>
    <row r="37" spans="1:9" ht="22.5">
      <c r="A37" s="148"/>
      <c r="B37" s="149"/>
      <c r="C37" s="149"/>
      <c r="D37" s="6">
        <f t="shared" si="3"/>
        <v>28</v>
      </c>
      <c r="E37" s="33" t="s">
        <v>66</v>
      </c>
      <c r="F37" s="34" t="s">
        <v>18</v>
      </c>
      <c r="G37" s="10">
        <v>26000</v>
      </c>
      <c r="H37" s="65">
        <v>32.3</v>
      </c>
      <c r="I37" s="65">
        <f t="shared" si="2"/>
        <v>839799.9999999999</v>
      </c>
    </row>
    <row r="38" spans="1:9" ht="22.5">
      <c r="A38" s="148"/>
      <c r="B38" s="149"/>
      <c r="C38" s="149"/>
      <c r="D38" s="6">
        <f t="shared" si="3"/>
        <v>29</v>
      </c>
      <c r="E38" s="33" t="s">
        <v>67</v>
      </c>
      <c r="F38" s="34" t="s">
        <v>18</v>
      </c>
      <c r="G38" s="10">
        <v>90000</v>
      </c>
      <c r="H38" s="65">
        <v>9</v>
      </c>
      <c r="I38" s="65">
        <f t="shared" si="2"/>
        <v>810000</v>
      </c>
    </row>
    <row r="39" spans="1:9" ht="11.25">
      <c r="A39" s="148"/>
      <c r="B39" s="149"/>
      <c r="C39" s="149"/>
      <c r="D39" s="69"/>
      <c r="E39" s="70" t="s">
        <v>68</v>
      </c>
      <c r="F39" s="71"/>
      <c r="G39" s="10"/>
      <c r="H39" s="38"/>
      <c r="I39" s="65">
        <f t="shared" si="2"/>
        <v>0</v>
      </c>
    </row>
    <row r="40" spans="1:9" ht="11.25">
      <c r="A40" s="148"/>
      <c r="B40" s="149"/>
      <c r="C40" s="149"/>
      <c r="D40" s="6">
        <v>30</v>
      </c>
      <c r="E40" s="33" t="s">
        <v>69</v>
      </c>
      <c r="F40" s="34" t="s">
        <v>18</v>
      </c>
      <c r="G40" s="10">
        <v>40000</v>
      </c>
      <c r="H40" s="65">
        <v>80</v>
      </c>
      <c r="I40" s="65">
        <f t="shared" si="2"/>
        <v>3200000</v>
      </c>
    </row>
    <row r="41" spans="1:9" ht="11.25">
      <c r="A41" s="148"/>
      <c r="B41" s="149"/>
      <c r="C41" s="149"/>
      <c r="D41" s="6">
        <f aca="true" t="shared" si="4" ref="D41:D48">D40+1</f>
        <v>31</v>
      </c>
      <c r="E41" s="33" t="s">
        <v>70</v>
      </c>
      <c r="F41" s="34" t="s">
        <v>18</v>
      </c>
      <c r="G41" s="10">
        <v>70000</v>
      </c>
      <c r="H41" s="65">
        <v>50</v>
      </c>
      <c r="I41" s="65">
        <f t="shared" si="2"/>
        <v>3500000</v>
      </c>
    </row>
    <row r="42" spans="1:9" ht="22.5">
      <c r="A42" s="148"/>
      <c r="B42" s="149"/>
      <c r="C42" s="149"/>
      <c r="D42" s="6">
        <f t="shared" si="4"/>
        <v>32</v>
      </c>
      <c r="E42" s="33" t="s">
        <v>44</v>
      </c>
      <c r="F42" s="34" t="s">
        <v>18</v>
      </c>
      <c r="G42" s="10">
        <v>95000</v>
      </c>
      <c r="H42" s="65">
        <v>465</v>
      </c>
      <c r="I42" s="65">
        <f t="shared" si="2"/>
        <v>44175000</v>
      </c>
    </row>
    <row r="43" spans="1:9" ht="22.5">
      <c r="A43" s="148"/>
      <c r="B43" s="149"/>
      <c r="C43" s="149"/>
      <c r="D43" s="6">
        <f t="shared" si="4"/>
        <v>33</v>
      </c>
      <c r="E43" s="33" t="s">
        <v>71</v>
      </c>
      <c r="F43" s="34" t="s">
        <v>72</v>
      </c>
      <c r="G43" s="10">
        <v>20000</v>
      </c>
      <c r="H43" s="65">
        <v>26.4</v>
      </c>
      <c r="I43" s="65">
        <f t="shared" si="2"/>
        <v>528000</v>
      </c>
    </row>
    <row r="44" spans="1:9" ht="11.25">
      <c r="A44" s="148"/>
      <c r="B44" s="149"/>
      <c r="C44" s="149"/>
      <c r="D44" s="6">
        <f t="shared" si="4"/>
        <v>34</v>
      </c>
      <c r="E44" s="33" t="s">
        <v>73</v>
      </c>
      <c r="F44" s="34" t="s">
        <v>18</v>
      </c>
      <c r="G44" s="10">
        <v>1000</v>
      </c>
      <c r="H44" s="65">
        <v>3.3</v>
      </c>
      <c r="I44" s="65">
        <f t="shared" si="2"/>
        <v>3300</v>
      </c>
    </row>
    <row r="45" spans="1:9" ht="11.25">
      <c r="A45" s="148"/>
      <c r="B45" s="149"/>
      <c r="C45" s="149"/>
      <c r="D45" s="6">
        <f t="shared" si="4"/>
        <v>35</v>
      </c>
      <c r="E45" s="33" t="s">
        <v>74</v>
      </c>
      <c r="F45" s="34" t="s">
        <v>18</v>
      </c>
      <c r="G45" s="10">
        <v>420000</v>
      </c>
      <c r="H45" s="65">
        <v>12</v>
      </c>
      <c r="I45" s="65">
        <f t="shared" si="2"/>
        <v>5040000</v>
      </c>
    </row>
    <row r="46" spans="1:9" ht="11.25">
      <c r="A46" s="148"/>
      <c r="B46" s="149"/>
      <c r="C46" s="149"/>
      <c r="D46" s="6">
        <f t="shared" si="4"/>
        <v>36</v>
      </c>
      <c r="E46" s="33" t="s">
        <v>75</v>
      </c>
      <c r="F46" s="34" t="s">
        <v>18</v>
      </c>
      <c r="G46" s="10">
        <v>150000</v>
      </c>
      <c r="H46" s="65">
        <v>21</v>
      </c>
      <c r="I46" s="65">
        <f t="shared" si="2"/>
        <v>3150000</v>
      </c>
    </row>
    <row r="47" spans="1:9" ht="11.25">
      <c r="A47" s="148"/>
      <c r="B47" s="149"/>
      <c r="C47" s="149"/>
      <c r="D47" s="6">
        <f t="shared" si="4"/>
        <v>37</v>
      </c>
      <c r="E47" s="33" t="s">
        <v>48</v>
      </c>
      <c r="F47" s="34" t="s">
        <v>18</v>
      </c>
      <c r="G47" s="10">
        <v>12000</v>
      </c>
      <c r="H47" s="65">
        <v>1150</v>
      </c>
      <c r="I47" s="65">
        <f t="shared" si="2"/>
        <v>13800000</v>
      </c>
    </row>
    <row r="48" spans="1:9" ht="11.25">
      <c r="A48" s="148"/>
      <c r="B48" s="149"/>
      <c r="C48" s="149"/>
      <c r="D48" s="6">
        <f t="shared" si="4"/>
        <v>38</v>
      </c>
      <c r="E48" s="33" t="s">
        <v>49</v>
      </c>
      <c r="F48" s="34" t="s">
        <v>18</v>
      </c>
      <c r="G48" s="10">
        <v>200886</v>
      </c>
      <c r="H48" s="65">
        <v>250</v>
      </c>
      <c r="I48" s="65">
        <f t="shared" si="2"/>
        <v>50221500</v>
      </c>
    </row>
    <row r="49" spans="1:9" ht="11.25" customHeight="1">
      <c r="A49" s="148" t="s">
        <v>76</v>
      </c>
      <c r="B49" s="149" t="s">
        <v>77</v>
      </c>
      <c r="C49" s="149" t="s">
        <v>78</v>
      </c>
      <c r="D49" s="159" t="s">
        <v>54</v>
      </c>
      <c r="E49" s="160"/>
      <c r="F49" s="161"/>
      <c r="G49" s="10"/>
      <c r="H49" s="38"/>
      <c r="I49" s="65">
        <f t="shared" si="2"/>
        <v>0</v>
      </c>
    </row>
    <row r="50" spans="1:9" ht="11.25">
      <c r="A50" s="148"/>
      <c r="B50" s="149"/>
      <c r="C50" s="149"/>
      <c r="D50" s="6">
        <v>40</v>
      </c>
      <c r="E50" s="33" t="s">
        <v>79</v>
      </c>
      <c r="F50" s="34" t="s">
        <v>18</v>
      </c>
      <c r="G50" s="10">
        <v>300000</v>
      </c>
      <c r="H50" s="65">
        <v>80</v>
      </c>
      <c r="I50" s="65">
        <f t="shared" si="2"/>
        <v>24000000</v>
      </c>
    </row>
    <row r="51" spans="1:9" ht="11.25">
      <c r="A51" s="148"/>
      <c r="B51" s="149"/>
      <c r="C51" s="149"/>
      <c r="D51" s="6">
        <f aca="true" t="shared" si="5" ref="D51:D60">D50+1</f>
        <v>41</v>
      </c>
      <c r="E51" s="33" t="s">
        <v>80</v>
      </c>
      <c r="F51" s="34" t="s">
        <v>18</v>
      </c>
      <c r="G51" s="10">
        <v>300000</v>
      </c>
      <c r="H51" s="65">
        <v>50</v>
      </c>
      <c r="I51" s="65">
        <f t="shared" si="2"/>
        <v>15000000</v>
      </c>
    </row>
    <row r="52" spans="1:9" ht="11.25">
      <c r="A52" s="148"/>
      <c r="B52" s="149"/>
      <c r="C52" s="149"/>
      <c r="D52" s="6">
        <f t="shared" si="5"/>
        <v>42</v>
      </c>
      <c r="E52" s="33" t="s">
        <v>81</v>
      </c>
      <c r="F52" s="34" t="s">
        <v>18</v>
      </c>
      <c r="G52" s="10">
        <v>1600000</v>
      </c>
      <c r="H52" s="65">
        <v>14.5</v>
      </c>
      <c r="I52" s="65">
        <f t="shared" si="2"/>
        <v>23200000</v>
      </c>
    </row>
    <row r="53" spans="1:9" ht="11.25">
      <c r="A53" s="148"/>
      <c r="B53" s="149"/>
      <c r="C53" s="149"/>
      <c r="D53" s="6">
        <f t="shared" si="5"/>
        <v>43</v>
      </c>
      <c r="E53" s="33" t="s">
        <v>82</v>
      </c>
      <c r="F53" s="34" t="s">
        <v>18</v>
      </c>
      <c r="G53" s="10">
        <v>185000</v>
      </c>
      <c r="H53" s="65">
        <v>18</v>
      </c>
      <c r="I53" s="65">
        <f t="shared" si="2"/>
        <v>3330000</v>
      </c>
    </row>
    <row r="54" spans="1:9" ht="11.25">
      <c r="A54" s="148"/>
      <c r="B54" s="149"/>
      <c r="C54" s="149"/>
      <c r="D54" s="6">
        <f t="shared" si="5"/>
        <v>44</v>
      </c>
      <c r="E54" s="35" t="s">
        <v>83</v>
      </c>
      <c r="F54" s="29" t="s">
        <v>18</v>
      </c>
      <c r="G54" s="10">
        <v>45000</v>
      </c>
      <c r="H54" s="65">
        <v>120</v>
      </c>
      <c r="I54" s="65">
        <f t="shared" si="2"/>
        <v>5400000</v>
      </c>
    </row>
    <row r="55" spans="1:9" ht="11.25">
      <c r="A55" s="148"/>
      <c r="B55" s="149"/>
      <c r="C55" s="149"/>
      <c r="D55" s="6">
        <f t="shared" si="5"/>
        <v>45</v>
      </c>
      <c r="E55" s="35" t="s">
        <v>84</v>
      </c>
      <c r="F55" s="29" t="s">
        <v>18</v>
      </c>
      <c r="G55" s="10">
        <v>50000</v>
      </c>
      <c r="H55" s="65">
        <v>46.8</v>
      </c>
      <c r="I55" s="65">
        <f t="shared" si="2"/>
        <v>2340000</v>
      </c>
    </row>
    <row r="56" spans="1:9" ht="11.25">
      <c r="A56" s="148"/>
      <c r="B56" s="149"/>
      <c r="C56" s="149"/>
      <c r="D56" s="6">
        <f t="shared" si="5"/>
        <v>46</v>
      </c>
      <c r="E56" s="35" t="s">
        <v>85</v>
      </c>
      <c r="F56" s="29" t="s">
        <v>18</v>
      </c>
      <c r="G56" s="10">
        <v>70000</v>
      </c>
      <c r="H56" s="65">
        <v>60</v>
      </c>
      <c r="I56" s="65">
        <f t="shared" si="2"/>
        <v>4200000</v>
      </c>
    </row>
    <row r="57" spans="1:9" ht="11.25">
      <c r="A57" s="148"/>
      <c r="B57" s="149"/>
      <c r="C57" s="149"/>
      <c r="D57" s="6">
        <f t="shared" si="5"/>
        <v>47</v>
      </c>
      <c r="E57" s="35" t="s">
        <v>86</v>
      </c>
      <c r="F57" s="29" t="s">
        <v>18</v>
      </c>
      <c r="G57" s="10">
        <v>92000</v>
      </c>
      <c r="H57" s="65">
        <v>2.9</v>
      </c>
      <c r="I57" s="65">
        <f t="shared" si="2"/>
        <v>266800</v>
      </c>
    </row>
    <row r="58" spans="1:9" ht="11.25">
      <c r="A58" s="148"/>
      <c r="B58" s="149"/>
      <c r="C58" s="149"/>
      <c r="D58" s="6">
        <f t="shared" si="5"/>
        <v>48</v>
      </c>
      <c r="E58" s="35" t="s">
        <v>87</v>
      </c>
      <c r="F58" s="29" t="s">
        <v>18</v>
      </c>
      <c r="G58" s="10">
        <v>34000</v>
      </c>
      <c r="H58" s="65">
        <v>5.9</v>
      </c>
      <c r="I58" s="65">
        <f t="shared" si="2"/>
        <v>200600</v>
      </c>
    </row>
    <row r="59" spans="1:9" ht="11.25">
      <c r="A59" s="148"/>
      <c r="B59" s="149"/>
      <c r="C59" s="149"/>
      <c r="D59" s="6">
        <f t="shared" si="5"/>
        <v>49</v>
      </c>
      <c r="E59" s="35" t="s">
        <v>88</v>
      </c>
      <c r="F59" s="29" t="s">
        <v>18</v>
      </c>
      <c r="G59" s="10">
        <v>25000</v>
      </c>
      <c r="H59" s="65">
        <v>19</v>
      </c>
      <c r="I59" s="65">
        <f t="shared" si="2"/>
        <v>475000</v>
      </c>
    </row>
    <row r="60" spans="1:9" ht="11.25" customHeight="1">
      <c r="A60" s="148"/>
      <c r="B60" s="149"/>
      <c r="C60" s="149"/>
      <c r="D60" s="6">
        <f t="shared" si="5"/>
        <v>50</v>
      </c>
      <c r="E60" s="35" t="s">
        <v>89</v>
      </c>
      <c r="F60" s="29" t="s">
        <v>18</v>
      </c>
      <c r="G60" s="10">
        <v>49000</v>
      </c>
      <c r="H60" s="65">
        <v>8</v>
      </c>
      <c r="I60" s="65">
        <f t="shared" si="2"/>
        <v>392000</v>
      </c>
    </row>
    <row r="61" spans="1:9" ht="11.25" customHeight="1">
      <c r="A61" s="148"/>
      <c r="B61" s="149"/>
      <c r="C61" s="149"/>
      <c r="D61" s="159" t="s">
        <v>68</v>
      </c>
      <c r="E61" s="160"/>
      <c r="F61" s="161"/>
      <c r="G61" s="10"/>
      <c r="H61" s="38"/>
      <c r="I61" s="65"/>
    </row>
    <row r="62" spans="1:9" ht="11.25">
      <c r="A62" s="148"/>
      <c r="B62" s="149"/>
      <c r="C62" s="149"/>
      <c r="D62" s="6">
        <v>51</v>
      </c>
      <c r="E62" s="35" t="s">
        <v>57</v>
      </c>
      <c r="F62" s="29" t="s">
        <v>18</v>
      </c>
      <c r="G62" s="10">
        <v>130000</v>
      </c>
      <c r="H62" s="65">
        <v>9</v>
      </c>
      <c r="I62" s="65">
        <f aca="true" t="shared" si="6" ref="I62:I125">G62*H62</f>
        <v>1170000</v>
      </c>
    </row>
    <row r="63" spans="1:9" ht="11.25">
      <c r="A63" s="148"/>
      <c r="B63" s="149"/>
      <c r="C63" s="149"/>
      <c r="D63" s="6">
        <f aca="true" t="shared" si="7" ref="D63:D83">D62+1</f>
        <v>52</v>
      </c>
      <c r="E63" s="35" t="s">
        <v>58</v>
      </c>
      <c r="F63" s="29" t="s">
        <v>18</v>
      </c>
      <c r="G63" s="10">
        <v>790000</v>
      </c>
      <c r="H63" s="65">
        <v>14</v>
      </c>
      <c r="I63" s="65">
        <f t="shared" si="6"/>
        <v>11060000</v>
      </c>
    </row>
    <row r="64" spans="1:9" ht="11.25">
      <c r="A64" s="148"/>
      <c r="B64" s="149"/>
      <c r="C64" s="149"/>
      <c r="D64" s="6">
        <f t="shared" si="7"/>
        <v>53</v>
      </c>
      <c r="E64" s="35" t="s">
        <v>90</v>
      </c>
      <c r="F64" s="29" t="s">
        <v>18</v>
      </c>
      <c r="G64" s="10">
        <v>650000</v>
      </c>
      <c r="H64" s="65">
        <v>6.5</v>
      </c>
      <c r="I64" s="65">
        <f t="shared" si="6"/>
        <v>4225000</v>
      </c>
    </row>
    <row r="65" spans="1:9" ht="22.5">
      <c r="A65" s="148"/>
      <c r="B65" s="149"/>
      <c r="C65" s="149"/>
      <c r="D65" s="6">
        <f t="shared" si="7"/>
        <v>54</v>
      </c>
      <c r="E65" s="35" t="s">
        <v>91</v>
      </c>
      <c r="F65" s="29" t="s">
        <v>18</v>
      </c>
      <c r="G65" s="10">
        <v>90000</v>
      </c>
      <c r="H65" s="65">
        <v>150</v>
      </c>
      <c r="I65" s="65">
        <f t="shared" si="6"/>
        <v>13500000</v>
      </c>
    </row>
    <row r="66" spans="1:9" ht="22.5">
      <c r="A66" s="148"/>
      <c r="B66" s="149"/>
      <c r="C66" s="149"/>
      <c r="D66" s="6">
        <f t="shared" si="7"/>
        <v>55</v>
      </c>
      <c r="E66" s="35" t="s">
        <v>92</v>
      </c>
      <c r="F66" s="29" t="s">
        <v>18</v>
      </c>
      <c r="G66" s="10">
        <v>125000</v>
      </c>
      <c r="H66" s="65">
        <v>200</v>
      </c>
      <c r="I66" s="65">
        <f t="shared" si="6"/>
        <v>25000000</v>
      </c>
    </row>
    <row r="67" spans="1:9" ht="22.5">
      <c r="A67" s="148"/>
      <c r="B67" s="149"/>
      <c r="C67" s="149"/>
      <c r="D67" s="6">
        <f t="shared" si="7"/>
        <v>56</v>
      </c>
      <c r="E67" s="35" t="s">
        <v>93</v>
      </c>
      <c r="F67" s="29" t="s">
        <v>18</v>
      </c>
      <c r="G67" s="10">
        <v>800000</v>
      </c>
      <c r="H67" s="65">
        <v>44.3</v>
      </c>
      <c r="I67" s="65">
        <f t="shared" si="6"/>
        <v>35440000</v>
      </c>
    </row>
    <row r="68" spans="1:9" ht="11.25">
      <c r="A68" s="148"/>
      <c r="B68" s="149"/>
      <c r="C68" s="149"/>
      <c r="D68" s="6">
        <f t="shared" si="7"/>
        <v>57</v>
      </c>
      <c r="E68" s="35" t="s">
        <v>94</v>
      </c>
      <c r="F68" s="29" t="s">
        <v>18</v>
      </c>
      <c r="G68" s="10">
        <v>200000</v>
      </c>
      <c r="H68" s="65">
        <v>92</v>
      </c>
      <c r="I68" s="65">
        <f t="shared" si="6"/>
        <v>18400000</v>
      </c>
    </row>
    <row r="69" spans="1:9" ht="11.25">
      <c r="A69" s="148"/>
      <c r="B69" s="149"/>
      <c r="C69" s="149"/>
      <c r="D69" s="6">
        <f t="shared" si="7"/>
        <v>58</v>
      </c>
      <c r="E69" s="35" t="s">
        <v>95</v>
      </c>
      <c r="F69" s="29" t="s">
        <v>18</v>
      </c>
      <c r="G69" s="10">
        <v>400000</v>
      </c>
      <c r="H69" s="65">
        <v>143</v>
      </c>
      <c r="I69" s="65">
        <f t="shared" si="6"/>
        <v>57200000</v>
      </c>
    </row>
    <row r="70" spans="1:9" ht="11.25">
      <c r="A70" s="148"/>
      <c r="B70" s="149"/>
      <c r="C70" s="149"/>
      <c r="D70" s="6">
        <f t="shared" si="7"/>
        <v>59</v>
      </c>
      <c r="E70" s="35" t="s">
        <v>96</v>
      </c>
      <c r="F70" s="29" t="s">
        <v>18</v>
      </c>
      <c r="G70" s="10">
        <v>250000</v>
      </c>
      <c r="H70" s="65">
        <v>2.3</v>
      </c>
      <c r="I70" s="65">
        <f t="shared" si="6"/>
        <v>575000</v>
      </c>
    </row>
    <row r="71" spans="1:9" ht="11.25">
      <c r="A71" s="148"/>
      <c r="B71" s="149"/>
      <c r="C71" s="149"/>
      <c r="D71" s="6">
        <f t="shared" si="7"/>
        <v>60</v>
      </c>
      <c r="E71" s="35" t="s">
        <v>97</v>
      </c>
      <c r="F71" s="29" t="s">
        <v>18</v>
      </c>
      <c r="G71" s="10">
        <v>17000</v>
      </c>
      <c r="H71" s="65">
        <v>7.9</v>
      </c>
      <c r="I71" s="65">
        <f t="shared" si="6"/>
        <v>134300</v>
      </c>
    </row>
    <row r="72" spans="1:9" ht="11.25" customHeight="1">
      <c r="A72" s="148"/>
      <c r="B72" s="149"/>
      <c r="C72" s="149"/>
      <c r="D72" s="6">
        <f t="shared" si="7"/>
        <v>61</v>
      </c>
      <c r="E72" s="35" t="s">
        <v>98</v>
      </c>
      <c r="F72" s="29" t="s">
        <v>18</v>
      </c>
      <c r="G72" s="10">
        <v>5000</v>
      </c>
      <c r="H72" s="65">
        <v>12.4</v>
      </c>
      <c r="I72" s="65">
        <f t="shared" si="6"/>
        <v>62000</v>
      </c>
    </row>
    <row r="73" spans="1:9" ht="22.5">
      <c r="A73" s="148"/>
      <c r="B73" s="149"/>
      <c r="C73" s="149"/>
      <c r="D73" s="6">
        <f t="shared" si="7"/>
        <v>62</v>
      </c>
      <c r="E73" s="35" t="s">
        <v>99</v>
      </c>
      <c r="F73" s="29" t="s">
        <v>18</v>
      </c>
      <c r="G73" s="10">
        <v>110000</v>
      </c>
      <c r="H73" s="65">
        <v>40</v>
      </c>
      <c r="I73" s="65">
        <f t="shared" si="6"/>
        <v>4400000</v>
      </c>
    </row>
    <row r="74" spans="1:9" ht="22.5">
      <c r="A74" s="148"/>
      <c r="B74" s="149"/>
      <c r="C74" s="149"/>
      <c r="D74" s="6">
        <f t="shared" si="7"/>
        <v>63</v>
      </c>
      <c r="E74" s="35" t="s">
        <v>100</v>
      </c>
      <c r="F74" s="29" t="s">
        <v>18</v>
      </c>
      <c r="G74" s="10">
        <v>280000</v>
      </c>
      <c r="H74" s="65">
        <v>60</v>
      </c>
      <c r="I74" s="65">
        <f t="shared" si="6"/>
        <v>16800000</v>
      </c>
    </row>
    <row r="75" spans="1:9" ht="22.5">
      <c r="A75" s="148"/>
      <c r="B75" s="149"/>
      <c r="C75" s="149"/>
      <c r="D75" s="6">
        <f t="shared" si="7"/>
        <v>64</v>
      </c>
      <c r="E75" s="35" t="s">
        <v>101</v>
      </c>
      <c r="F75" s="29" t="s">
        <v>18</v>
      </c>
      <c r="G75" s="10">
        <v>485000</v>
      </c>
      <c r="H75" s="65">
        <v>131</v>
      </c>
      <c r="I75" s="65">
        <f t="shared" si="6"/>
        <v>63535000</v>
      </c>
    </row>
    <row r="76" spans="1:9" ht="11.25">
      <c r="A76" s="148"/>
      <c r="B76" s="149"/>
      <c r="C76" s="149"/>
      <c r="D76" s="6">
        <f t="shared" si="7"/>
        <v>65</v>
      </c>
      <c r="E76" s="35" t="s">
        <v>102</v>
      </c>
      <c r="F76" s="29" t="s">
        <v>18</v>
      </c>
      <c r="G76" s="10">
        <v>615000</v>
      </c>
      <c r="H76" s="65">
        <v>84</v>
      </c>
      <c r="I76" s="65">
        <f t="shared" si="6"/>
        <v>51660000</v>
      </c>
    </row>
    <row r="77" spans="1:9" ht="11.25">
      <c r="A77" s="148"/>
      <c r="B77" s="149"/>
      <c r="C77" s="149"/>
      <c r="D77" s="6">
        <f t="shared" si="7"/>
        <v>66</v>
      </c>
      <c r="E77" s="35" t="s">
        <v>103</v>
      </c>
      <c r="F77" s="29" t="s">
        <v>18</v>
      </c>
      <c r="G77" s="10">
        <v>15000</v>
      </c>
      <c r="H77" s="65">
        <v>34</v>
      </c>
      <c r="I77" s="65">
        <f t="shared" si="6"/>
        <v>510000</v>
      </c>
    </row>
    <row r="78" spans="1:9" ht="11.25">
      <c r="A78" s="148"/>
      <c r="B78" s="149"/>
      <c r="C78" s="149"/>
      <c r="D78" s="6">
        <f t="shared" si="7"/>
        <v>67</v>
      </c>
      <c r="E78" s="35" t="s">
        <v>104</v>
      </c>
      <c r="F78" s="29" t="s">
        <v>18</v>
      </c>
      <c r="G78" s="10">
        <v>500000</v>
      </c>
      <c r="H78" s="65">
        <v>73</v>
      </c>
      <c r="I78" s="65">
        <f t="shared" si="6"/>
        <v>36500000</v>
      </c>
    </row>
    <row r="79" spans="1:9" ht="11.25">
      <c r="A79" s="148"/>
      <c r="B79" s="149"/>
      <c r="C79" s="149"/>
      <c r="D79" s="6">
        <f t="shared" si="7"/>
        <v>68</v>
      </c>
      <c r="E79" s="35" t="s">
        <v>105</v>
      </c>
      <c r="F79" s="29" t="s">
        <v>18</v>
      </c>
      <c r="G79" s="10">
        <v>12510</v>
      </c>
      <c r="H79" s="65">
        <v>63</v>
      </c>
      <c r="I79" s="65">
        <f t="shared" si="6"/>
        <v>788130</v>
      </c>
    </row>
    <row r="80" spans="1:9" ht="22.5">
      <c r="A80" s="148"/>
      <c r="B80" s="149"/>
      <c r="C80" s="149"/>
      <c r="D80" s="6">
        <f t="shared" si="7"/>
        <v>69</v>
      </c>
      <c r="E80" s="35" t="s">
        <v>106</v>
      </c>
      <c r="F80" s="29" t="s">
        <v>18</v>
      </c>
      <c r="G80" s="10">
        <v>187000</v>
      </c>
      <c r="H80" s="65">
        <v>140</v>
      </c>
      <c r="I80" s="65">
        <f t="shared" si="6"/>
        <v>26180000</v>
      </c>
    </row>
    <row r="81" spans="1:9" ht="11.25">
      <c r="A81" s="148"/>
      <c r="B81" s="149"/>
      <c r="C81" s="149"/>
      <c r="D81" s="6">
        <f t="shared" si="7"/>
        <v>70</v>
      </c>
      <c r="E81" s="35" t="s">
        <v>107</v>
      </c>
      <c r="F81" s="29" t="s">
        <v>18</v>
      </c>
      <c r="G81" s="10">
        <v>555800</v>
      </c>
      <c r="H81" s="65">
        <v>50</v>
      </c>
      <c r="I81" s="65">
        <f t="shared" si="6"/>
        <v>27790000</v>
      </c>
    </row>
    <row r="82" spans="1:9" ht="11.25">
      <c r="A82" s="148"/>
      <c r="B82" s="149"/>
      <c r="C82" s="149"/>
      <c r="D82" s="6">
        <f t="shared" si="7"/>
        <v>71</v>
      </c>
      <c r="E82" s="35" t="s">
        <v>108</v>
      </c>
      <c r="F82" s="29" t="s">
        <v>18</v>
      </c>
      <c r="G82" s="10">
        <v>600000</v>
      </c>
      <c r="H82" s="65">
        <v>55</v>
      </c>
      <c r="I82" s="65">
        <f t="shared" si="6"/>
        <v>33000000</v>
      </c>
    </row>
    <row r="83" spans="1:9" ht="22.5">
      <c r="A83" s="148"/>
      <c r="B83" s="149"/>
      <c r="C83" s="149"/>
      <c r="D83" s="6">
        <f t="shared" si="7"/>
        <v>72</v>
      </c>
      <c r="E83" s="35" t="s">
        <v>109</v>
      </c>
      <c r="F83" s="29" t="s">
        <v>18</v>
      </c>
      <c r="G83" s="10">
        <v>90000</v>
      </c>
      <c r="H83" s="65">
        <v>125</v>
      </c>
      <c r="I83" s="65">
        <f t="shared" si="6"/>
        <v>11250000</v>
      </c>
    </row>
    <row r="84" spans="1:9" ht="11.25" customHeight="1">
      <c r="A84" s="148" t="s">
        <v>110</v>
      </c>
      <c r="B84" s="149" t="s">
        <v>77</v>
      </c>
      <c r="C84" s="149" t="s">
        <v>111</v>
      </c>
      <c r="D84" s="159" t="s">
        <v>54</v>
      </c>
      <c r="E84" s="160"/>
      <c r="F84" s="161"/>
      <c r="G84" s="10"/>
      <c r="H84" s="38"/>
      <c r="I84" s="65">
        <f t="shared" si="6"/>
        <v>0</v>
      </c>
    </row>
    <row r="85" spans="1:9" ht="11.25">
      <c r="A85" s="148"/>
      <c r="B85" s="149"/>
      <c r="C85" s="149"/>
      <c r="D85" s="6">
        <v>73</v>
      </c>
      <c r="E85" s="35" t="s">
        <v>57</v>
      </c>
      <c r="F85" s="29" t="s">
        <v>18</v>
      </c>
      <c r="G85" s="10">
        <v>3500</v>
      </c>
      <c r="H85" s="65">
        <v>9</v>
      </c>
      <c r="I85" s="65">
        <f t="shared" si="6"/>
        <v>31500</v>
      </c>
    </row>
    <row r="86" spans="1:9" ht="11.25">
      <c r="A86" s="148"/>
      <c r="B86" s="149"/>
      <c r="C86" s="149"/>
      <c r="D86" s="6">
        <f aca="true" t="shared" si="8" ref="D86:D98">D85+1</f>
        <v>74</v>
      </c>
      <c r="E86" s="35" t="s">
        <v>112</v>
      </c>
      <c r="F86" s="29" t="s">
        <v>18</v>
      </c>
      <c r="G86" s="10">
        <v>20610</v>
      </c>
      <c r="H86" s="65">
        <v>14</v>
      </c>
      <c r="I86" s="65">
        <f t="shared" si="6"/>
        <v>288540</v>
      </c>
    </row>
    <row r="87" spans="1:9" ht="11.25">
      <c r="A87" s="148"/>
      <c r="B87" s="149"/>
      <c r="C87" s="149"/>
      <c r="D87" s="6">
        <f t="shared" si="8"/>
        <v>75</v>
      </c>
      <c r="E87" s="35" t="s">
        <v>90</v>
      </c>
      <c r="F87" s="29" t="s">
        <v>18</v>
      </c>
      <c r="G87" s="10">
        <v>18000</v>
      </c>
      <c r="H87" s="65">
        <v>6.5</v>
      </c>
      <c r="I87" s="65">
        <f t="shared" si="6"/>
        <v>117000</v>
      </c>
    </row>
    <row r="88" spans="1:9" ht="11.25">
      <c r="A88" s="148"/>
      <c r="B88" s="149"/>
      <c r="C88" s="149"/>
      <c r="D88" s="6">
        <f t="shared" si="8"/>
        <v>76</v>
      </c>
      <c r="E88" s="35" t="s">
        <v>113</v>
      </c>
      <c r="F88" s="29" t="s">
        <v>18</v>
      </c>
      <c r="G88" s="10">
        <v>74000</v>
      </c>
      <c r="H88" s="65">
        <v>80</v>
      </c>
      <c r="I88" s="65">
        <f t="shared" si="6"/>
        <v>5920000</v>
      </c>
    </row>
    <row r="89" spans="1:9" ht="11.25">
      <c r="A89" s="148"/>
      <c r="B89" s="149"/>
      <c r="C89" s="149"/>
      <c r="D89" s="6">
        <f t="shared" si="8"/>
        <v>77</v>
      </c>
      <c r="E89" s="35" t="s">
        <v>114</v>
      </c>
      <c r="F89" s="29" t="s">
        <v>21</v>
      </c>
      <c r="G89" s="10">
        <v>62000</v>
      </c>
      <c r="H89" s="65">
        <v>45</v>
      </c>
      <c r="I89" s="65">
        <f t="shared" si="6"/>
        <v>2790000</v>
      </c>
    </row>
    <row r="90" spans="1:9" ht="11.25">
      <c r="A90" s="148"/>
      <c r="B90" s="149"/>
      <c r="C90" s="149"/>
      <c r="D90" s="6">
        <f t="shared" si="8"/>
        <v>78</v>
      </c>
      <c r="E90" s="35" t="s">
        <v>115</v>
      </c>
      <c r="F90" s="29" t="s">
        <v>21</v>
      </c>
      <c r="G90" s="10">
        <v>35500</v>
      </c>
      <c r="H90" s="65">
        <v>28</v>
      </c>
      <c r="I90" s="65">
        <f t="shared" si="6"/>
        <v>994000</v>
      </c>
    </row>
    <row r="91" spans="1:9" ht="11.25">
      <c r="A91" s="148"/>
      <c r="B91" s="149"/>
      <c r="C91" s="149"/>
      <c r="D91" s="6">
        <f t="shared" si="8"/>
        <v>79</v>
      </c>
      <c r="E91" s="35" t="s">
        <v>116</v>
      </c>
      <c r="F91" s="29" t="s">
        <v>18</v>
      </c>
      <c r="G91" s="10">
        <v>14000</v>
      </c>
      <c r="H91" s="65">
        <v>22</v>
      </c>
      <c r="I91" s="65">
        <f t="shared" si="6"/>
        <v>308000</v>
      </c>
    </row>
    <row r="92" spans="1:9" ht="11.25">
      <c r="A92" s="148"/>
      <c r="B92" s="149"/>
      <c r="C92" s="149"/>
      <c r="D92" s="6">
        <f t="shared" si="8"/>
        <v>80</v>
      </c>
      <c r="E92" s="35" t="s">
        <v>117</v>
      </c>
      <c r="F92" s="29" t="s">
        <v>18</v>
      </c>
      <c r="G92" s="10">
        <v>7500</v>
      </c>
      <c r="H92" s="65">
        <v>28</v>
      </c>
      <c r="I92" s="65">
        <f t="shared" si="6"/>
        <v>210000</v>
      </c>
    </row>
    <row r="93" spans="1:9" ht="22.5">
      <c r="A93" s="148"/>
      <c r="B93" s="149"/>
      <c r="C93" s="149"/>
      <c r="D93" s="6">
        <f t="shared" si="8"/>
        <v>81</v>
      </c>
      <c r="E93" s="35" t="s">
        <v>118</v>
      </c>
      <c r="F93" s="29" t="s">
        <v>18</v>
      </c>
      <c r="G93" s="10">
        <v>59700</v>
      </c>
      <c r="H93" s="65">
        <v>100</v>
      </c>
      <c r="I93" s="65">
        <f t="shared" si="6"/>
        <v>5970000</v>
      </c>
    </row>
    <row r="94" spans="1:9" ht="22.5">
      <c r="A94" s="148"/>
      <c r="B94" s="149"/>
      <c r="C94" s="149"/>
      <c r="D94" s="6">
        <f t="shared" si="8"/>
        <v>82</v>
      </c>
      <c r="E94" s="35" t="s">
        <v>119</v>
      </c>
      <c r="F94" s="29" t="s">
        <v>18</v>
      </c>
      <c r="G94" s="10">
        <v>52000</v>
      </c>
      <c r="H94" s="65">
        <v>66.3</v>
      </c>
      <c r="I94" s="65">
        <f t="shared" si="6"/>
        <v>3447600</v>
      </c>
    </row>
    <row r="95" spans="1:9" ht="11.25">
      <c r="A95" s="148"/>
      <c r="B95" s="149"/>
      <c r="C95" s="149"/>
      <c r="D95" s="6">
        <f t="shared" si="8"/>
        <v>83</v>
      </c>
      <c r="E95" s="35" t="s">
        <v>120</v>
      </c>
      <c r="F95" s="29" t="s">
        <v>18</v>
      </c>
      <c r="G95" s="10">
        <v>10500</v>
      </c>
      <c r="H95" s="65">
        <v>52</v>
      </c>
      <c r="I95" s="65">
        <f t="shared" si="6"/>
        <v>546000</v>
      </c>
    </row>
    <row r="96" spans="1:9" ht="11.25">
      <c r="A96" s="148"/>
      <c r="B96" s="149"/>
      <c r="C96" s="149"/>
      <c r="D96" s="6">
        <f t="shared" si="8"/>
        <v>84</v>
      </c>
      <c r="E96" s="35" t="s">
        <v>121</v>
      </c>
      <c r="F96" s="29" t="s">
        <v>18</v>
      </c>
      <c r="G96" s="10">
        <v>24000</v>
      </c>
      <c r="H96" s="65">
        <v>30</v>
      </c>
      <c r="I96" s="65">
        <f t="shared" si="6"/>
        <v>720000</v>
      </c>
    </row>
    <row r="97" spans="1:9" ht="11.25" customHeight="1">
      <c r="A97" s="148"/>
      <c r="B97" s="149"/>
      <c r="C97" s="149"/>
      <c r="D97" s="6">
        <f t="shared" si="8"/>
        <v>85</v>
      </c>
      <c r="E97" s="35" t="s">
        <v>107</v>
      </c>
      <c r="F97" s="29" t="s">
        <v>18</v>
      </c>
      <c r="G97" s="10">
        <v>85000</v>
      </c>
      <c r="H97" s="65">
        <v>50</v>
      </c>
      <c r="I97" s="65">
        <f t="shared" si="6"/>
        <v>4250000</v>
      </c>
    </row>
    <row r="98" spans="1:9" ht="11.25">
      <c r="A98" s="148"/>
      <c r="B98" s="149"/>
      <c r="C98" s="149"/>
      <c r="D98" s="6">
        <f t="shared" si="8"/>
        <v>86</v>
      </c>
      <c r="E98" s="35" t="s">
        <v>108</v>
      </c>
      <c r="F98" s="29" t="s">
        <v>18</v>
      </c>
      <c r="G98" s="10">
        <v>55000</v>
      </c>
      <c r="H98" s="65">
        <v>55</v>
      </c>
      <c r="I98" s="65">
        <f t="shared" si="6"/>
        <v>3025000</v>
      </c>
    </row>
    <row r="99" spans="1:9" ht="11.25" customHeight="1">
      <c r="A99" s="148"/>
      <c r="B99" s="149"/>
      <c r="C99" s="149"/>
      <c r="D99" s="159" t="s">
        <v>68</v>
      </c>
      <c r="E99" s="160"/>
      <c r="F99" s="161"/>
      <c r="G99" s="10"/>
      <c r="H99" s="38"/>
      <c r="I99" s="65">
        <f t="shared" si="6"/>
        <v>0</v>
      </c>
    </row>
    <row r="100" spans="1:9" ht="11.25">
      <c r="A100" s="148"/>
      <c r="B100" s="149"/>
      <c r="C100" s="149"/>
      <c r="D100" s="6">
        <v>87</v>
      </c>
      <c r="E100" s="35" t="s">
        <v>122</v>
      </c>
      <c r="F100" s="29" t="s">
        <v>18</v>
      </c>
      <c r="G100" s="10">
        <v>3200</v>
      </c>
      <c r="H100" s="65">
        <v>55</v>
      </c>
      <c r="I100" s="65">
        <f t="shared" si="6"/>
        <v>176000</v>
      </c>
    </row>
    <row r="101" spans="1:9" ht="11.25">
      <c r="A101" s="148"/>
      <c r="B101" s="149"/>
      <c r="C101" s="149"/>
      <c r="D101" s="6">
        <f aca="true" t="shared" si="9" ref="D101:D164">D100+1</f>
        <v>88</v>
      </c>
      <c r="E101" s="35" t="s">
        <v>123</v>
      </c>
      <c r="F101" s="29" t="s">
        <v>18</v>
      </c>
      <c r="G101" s="10">
        <v>2600</v>
      </c>
      <c r="H101" s="65">
        <v>29</v>
      </c>
      <c r="I101" s="65">
        <f t="shared" si="6"/>
        <v>75400</v>
      </c>
    </row>
    <row r="102" spans="1:9" ht="11.25">
      <c r="A102" s="148"/>
      <c r="B102" s="149"/>
      <c r="C102" s="149"/>
      <c r="D102" s="6">
        <f t="shared" si="9"/>
        <v>89</v>
      </c>
      <c r="E102" s="35" t="s">
        <v>124</v>
      </c>
      <c r="F102" s="29" t="s">
        <v>18</v>
      </c>
      <c r="G102" s="10">
        <v>53560</v>
      </c>
      <c r="H102" s="65">
        <v>2.8</v>
      </c>
      <c r="I102" s="65">
        <f t="shared" si="6"/>
        <v>149968</v>
      </c>
    </row>
    <row r="103" spans="1:9" ht="11.25">
      <c r="A103" s="148"/>
      <c r="B103" s="149"/>
      <c r="C103" s="149"/>
      <c r="D103" s="6">
        <f t="shared" si="9"/>
        <v>90</v>
      </c>
      <c r="E103" s="35" t="s">
        <v>83</v>
      </c>
      <c r="F103" s="29" t="s">
        <v>18</v>
      </c>
      <c r="G103" s="10">
        <v>6000</v>
      </c>
      <c r="H103" s="65">
        <v>120</v>
      </c>
      <c r="I103" s="65">
        <f t="shared" si="6"/>
        <v>720000</v>
      </c>
    </row>
    <row r="104" spans="1:9" ht="11.25">
      <c r="A104" s="148"/>
      <c r="B104" s="149"/>
      <c r="C104" s="149"/>
      <c r="D104" s="6">
        <f t="shared" si="9"/>
        <v>91</v>
      </c>
      <c r="E104" s="33" t="s">
        <v>84</v>
      </c>
      <c r="F104" s="34" t="s">
        <v>18</v>
      </c>
      <c r="G104" s="10">
        <v>7000</v>
      </c>
      <c r="H104" s="65">
        <v>46.8</v>
      </c>
      <c r="I104" s="65">
        <f t="shared" si="6"/>
        <v>327600</v>
      </c>
    </row>
    <row r="105" spans="1:9" ht="11.25">
      <c r="A105" s="148"/>
      <c r="B105" s="149"/>
      <c r="C105" s="149"/>
      <c r="D105" s="6">
        <f t="shared" si="9"/>
        <v>92</v>
      </c>
      <c r="E105" s="33" t="s">
        <v>85</v>
      </c>
      <c r="F105" s="34" t="s">
        <v>18</v>
      </c>
      <c r="G105" s="10">
        <v>90000</v>
      </c>
      <c r="H105" s="65">
        <v>60</v>
      </c>
      <c r="I105" s="65">
        <f t="shared" si="6"/>
        <v>5400000</v>
      </c>
    </row>
    <row r="106" spans="1:9" ht="11.25">
      <c r="A106" s="148"/>
      <c r="B106" s="149"/>
      <c r="C106" s="149"/>
      <c r="D106" s="6">
        <f t="shared" si="9"/>
        <v>93</v>
      </c>
      <c r="E106" s="33" t="s">
        <v>125</v>
      </c>
      <c r="F106" s="34" t="s">
        <v>21</v>
      </c>
      <c r="G106" s="10">
        <v>5000</v>
      </c>
      <c r="H106" s="65">
        <v>37</v>
      </c>
      <c r="I106" s="65">
        <f t="shared" si="6"/>
        <v>185000</v>
      </c>
    </row>
    <row r="107" spans="1:9" ht="11.25">
      <c r="A107" s="148"/>
      <c r="B107" s="149"/>
      <c r="C107" s="149"/>
      <c r="D107" s="6">
        <f t="shared" si="9"/>
        <v>94</v>
      </c>
      <c r="E107" s="33" t="s">
        <v>126</v>
      </c>
      <c r="F107" s="34" t="s">
        <v>21</v>
      </c>
      <c r="G107" s="10">
        <v>5000</v>
      </c>
      <c r="H107" s="65">
        <v>25</v>
      </c>
      <c r="I107" s="65">
        <f t="shared" si="6"/>
        <v>125000</v>
      </c>
    </row>
    <row r="108" spans="1:9" ht="11.25">
      <c r="A108" s="148"/>
      <c r="B108" s="149"/>
      <c r="C108" s="149"/>
      <c r="D108" s="6">
        <f t="shared" si="9"/>
        <v>95</v>
      </c>
      <c r="E108" s="33" t="s">
        <v>127</v>
      </c>
      <c r="F108" s="34" t="s">
        <v>18</v>
      </c>
      <c r="G108" s="10">
        <v>55000</v>
      </c>
      <c r="H108" s="65">
        <v>50</v>
      </c>
      <c r="I108" s="65">
        <f t="shared" si="6"/>
        <v>2750000</v>
      </c>
    </row>
    <row r="109" spans="1:9" ht="11.25">
      <c r="A109" s="148"/>
      <c r="B109" s="149"/>
      <c r="C109" s="149"/>
      <c r="D109" s="6">
        <f t="shared" si="9"/>
        <v>96</v>
      </c>
      <c r="E109" s="33" t="s">
        <v>128</v>
      </c>
      <c r="F109" s="34" t="s">
        <v>18</v>
      </c>
      <c r="G109" s="10">
        <v>109500</v>
      </c>
      <c r="H109" s="65">
        <v>41</v>
      </c>
      <c r="I109" s="65">
        <f t="shared" si="6"/>
        <v>4489500</v>
      </c>
    </row>
    <row r="110" spans="1:9" ht="11.25" customHeight="1">
      <c r="A110" s="148"/>
      <c r="B110" s="149"/>
      <c r="C110" s="149"/>
      <c r="D110" s="6">
        <f t="shared" si="9"/>
        <v>97</v>
      </c>
      <c r="E110" s="33" t="s">
        <v>86</v>
      </c>
      <c r="F110" s="34" t="s">
        <v>18</v>
      </c>
      <c r="G110" s="10">
        <v>5300</v>
      </c>
      <c r="H110" s="65">
        <v>2.9</v>
      </c>
      <c r="I110" s="65">
        <f t="shared" si="6"/>
        <v>15370</v>
      </c>
    </row>
    <row r="111" spans="1:9" ht="11.25">
      <c r="A111" s="148"/>
      <c r="B111" s="149"/>
      <c r="C111" s="149"/>
      <c r="D111" s="6">
        <f t="shared" si="9"/>
        <v>98</v>
      </c>
      <c r="E111" s="33" t="s">
        <v>87</v>
      </c>
      <c r="F111" s="34" t="s">
        <v>18</v>
      </c>
      <c r="G111" s="10">
        <v>1500</v>
      </c>
      <c r="H111" s="65">
        <v>5.9</v>
      </c>
      <c r="I111" s="65">
        <f t="shared" si="6"/>
        <v>8850</v>
      </c>
    </row>
    <row r="112" spans="1:9" ht="11.25">
      <c r="A112" s="148"/>
      <c r="B112" s="149"/>
      <c r="C112" s="149"/>
      <c r="D112" s="6">
        <f t="shared" si="9"/>
        <v>99</v>
      </c>
      <c r="E112" s="36" t="s">
        <v>88</v>
      </c>
      <c r="F112" s="34" t="s">
        <v>18</v>
      </c>
      <c r="G112" s="10">
        <v>5000</v>
      </c>
      <c r="H112" s="65">
        <v>19</v>
      </c>
      <c r="I112" s="65">
        <f t="shared" si="6"/>
        <v>95000</v>
      </c>
    </row>
    <row r="113" spans="1:9" ht="11.25">
      <c r="A113" s="148"/>
      <c r="B113" s="149"/>
      <c r="C113" s="149"/>
      <c r="D113" s="6">
        <f t="shared" si="9"/>
        <v>100</v>
      </c>
      <c r="E113" s="36" t="s">
        <v>89</v>
      </c>
      <c r="F113" s="34" t="s">
        <v>18</v>
      </c>
      <c r="G113" s="10">
        <v>5000</v>
      </c>
      <c r="H113" s="65">
        <v>8</v>
      </c>
      <c r="I113" s="65">
        <f t="shared" si="6"/>
        <v>40000</v>
      </c>
    </row>
    <row r="114" spans="1:9" ht="11.25">
      <c r="A114" s="153" t="s">
        <v>129</v>
      </c>
      <c r="B114" s="156" t="s">
        <v>37</v>
      </c>
      <c r="C114" s="156" t="s">
        <v>130</v>
      </c>
      <c r="D114" s="6">
        <f t="shared" si="9"/>
        <v>101</v>
      </c>
      <c r="E114" s="33" t="s">
        <v>132</v>
      </c>
      <c r="F114" s="34" t="s">
        <v>18</v>
      </c>
      <c r="G114" s="10">
        <v>22300</v>
      </c>
      <c r="H114" s="65">
        <v>12</v>
      </c>
      <c r="I114" s="65">
        <f t="shared" si="6"/>
        <v>267600</v>
      </c>
    </row>
    <row r="115" spans="1:9" ht="11.25" customHeight="1">
      <c r="A115" s="154"/>
      <c r="B115" s="157"/>
      <c r="C115" s="157"/>
      <c r="D115" s="6">
        <f t="shared" si="9"/>
        <v>102</v>
      </c>
      <c r="E115" s="33" t="s">
        <v>57</v>
      </c>
      <c r="F115" s="34" t="s">
        <v>18</v>
      </c>
      <c r="G115" s="10">
        <v>1080</v>
      </c>
      <c r="H115" s="65">
        <v>9</v>
      </c>
      <c r="I115" s="65">
        <f t="shared" si="6"/>
        <v>9720</v>
      </c>
    </row>
    <row r="116" spans="1:9" ht="11.25">
      <c r="A116" s="154"/>
      <c r="B116" s="157"/>
      <c r="C116" s="157"/>
      <c r="D116" s="6">
        <f t="shared" si="9"/>
        <v>103</v>
      </c>
      <c r="E116" s="33" t="s">
        <v>112</v>
      </c>
      <c r="F116" s="34" t="s">
        <v>18</v>
      </c>
      <c r="G116" s="10">
        <v>7500</v>
      </c>
      <c r="H116" s="65">
        <v>14</v>
      </c>
      <c r="I116" s="65">
        <f t="shared" si="6"/>
        <v>105000</v>
      </c>
    </row>
    <row r="117" spans="1:9" ht="11.25">
      <c r="A117" s="154"/>
      <c r="B117" s="157"/>
      <c r="C117" s="157"/>
      <c r="D117" s="6">
        <f t="shared" si="9"/>
        <v>104</v>
      </c>
      <c r="E117" s="33" t="s">
        <v>90</v>
      </c>
      <c r="F117" s="34" t="s">
        <v>18</v>
      </c>
      <c r="G117" s="10">
        <v>10000</v>
      </c>
      <c r="H117" s="65">
        <v>6.5</v>
      </c>
      <c r="I117" s="65">
        <f t="shared" si="6"/>
        <v>65000</v>
      </c>
    </row>
    <row r="118" spans="1:9" ht="11.25">
      <c r="A118" s="154"/>
      <c r="B118" s="157"/>
      <c r="C118" s="157"/>
      <c r="D118" s="6">
        <f t="shared" si="9"/>
        <v>105</v>
      </c>
      <c r="E118" s="33" t="s">
        <v>45</v>
      </c>
      <c r="F118" s="34" t="s">
        <v>18</v>
      </c>
      <c r="G118" s="10">
        <v>108800</v>
      </c>
      <c r="H118" s="65">
        <v>9.2</v>
      </c>
      <c r="I118" s="65">
        <f t="shared" si="6"/>
        <v>1000959.9999999999</v>
      </c>
    </row>
    <row r="119" spans="1:9" ht="11.25">
      <c r="A119" s="154"/>
      <c r="B119" s="157"/>
      <c r="C119" s="157"/>
      <c r="D119" s="6">
        <f t="shared" si="9"/>
        <v>106</v>
      </c>
      <c r="E119" s="33" t="s">
        <v>46</v>
      </c>
      <c r="F119" s="34" t="s">
        <v>18</v>
      </c>
      <c r="G119" s="10">
        <v>500</v>
      </c>
      <c r="H119" s="65">
        <v>13</v>
      </c>
      <c r="I119" s="65">
        <f t="shared" si="6"/>
        <v>6500</v>
      </c>
    </row>
    <row r="120" spans="1:9" ht="11.25">
      <c r="A120" s="154"/>
      <c r="B120" s="157"/>
      <c r="C120" s="157"/>
      <c r="D120" s="6">
        <f t="shared" si="9"/>
        <v>107</v>
      </c>
      <c r="E120" s="33" t="s">
        <v>47</v>
      </c>
      <c r="F120" s="34" t="s">
        <v>18</v>
      </c>
      <c r="G120" s="10">
        <v>1200</v>
      </c>
      <c r="H120" s="65">
        <v>16</v>
      </c>
      <c r="I120" s="65">
        <f t="shared" si="6"/>
        <v>19200</v>
      </c>
    </row>
    <row r="121" spans="1:9" ht="11.25">
      <c r="A121" s="154"/>
      <c r="B121" s="157"/>
      <c r="C121" s="157"/>
      <c r="D121" s="6">
        <f t="shared" si="9"/>
        <v>108</v>
      </c>
      <c r="E121" s="35" t="s">
        <v>133</v>
      </c>
      <c r="F121" s="34" t="s">
        <v>18</v>
      </c>
      <c r="G121" s="10">
        <v>79000</v>
      </c>
      <c r="H121" s="65">
        <v>9.4</v>
      </c>
      <c r="I121" s="65">
        <f t="shared" si="6"/>
        <v>742600</v>
      </c>
    </row>
    <row r="122" spans="1:9" ht="11.25">
      <c r="A122" s="154"/>
      <c r="B122" s="157"/>
      <c r="C122" s="157"/>
      <c r="D122" s="6">
        <f t="shared" si="9"/>
        <v>109</v>
      </c>
      <c r="E122" s="35" t="s">
        <v>134</v>
      </c>
      <c r="F122" s="34" t="s">
        <v>18</v>
      </c>
      <c r="G122" s="10">
        <v>17000</v>
      </c>
      <c r="H122" s="65">
        <v>7</v>
      </c>
      <c r="I122" s="65">
        <f t="shared" si="6"/>
        <v>119000</v>
      </c>
    </row>
    <row r="123" spans="1:9" ht="11.25">
      <c r="A123" s="154"/>
      <c r="B123" s="157"/>
      <c r="C123" s="157"/>
      <c r="D123" s="6">
        <f t="shared" si="9"/>
        <v>110</v>
      </c>
      <c r="E123" s="33" t="s">
        <v>124</v>
      </c>
      <c r="F123" s="34" t="s">
        <v>18</v>
      </c>
      <c r="G123" s="10">
        <v>28000</v>
      </c>
      <c r="H123" s="65">
        <v>2.8</v>
      </c>
      <c r="I123" s="65">
        <f t="shared" si="6"/>
        <v>78400</v>
      </c>
    </row>
    <row r="124" spans="1:9" ht="11.25">
      <c r="A124" s="154"/>
      <c r="B124" s="157"/>
      <c r="C124" s="157"/>
      <c r="D124" s="6">
        <f t="shared" si="9"/>
        <v>111</v>
      </c>
      <c r="E124" s="33" t="s">
        <v>135</v>
      </c>
      <c r="F124" s="34" t="s">
        <v>18</v>
      </c>
      <c r="G124" s="10">
        <v>8000</v>
      </c>
      <c r="H124" s="65">
        <v>10.4</v>
      </c>
      <c r="I124" s="65">
        <f t="shared" si="6"/>
        <v>83200</v>
      </c>
    </row>
    <row r="125" spans="1:9" ht="22.5">
      <c r="A125" s="154"/>
      <c r="B125" s="157"/>
      <c r="C125" s="157"/>
      <c r="D125" s="6">
        <f t="shared" si="9"/>
        <v>112</v>
      </c>
      <c r="E125" s="33" t="s">
        <v>66</v>
      </c>
      <c r="F125" s="34" t="s">
        <v>18</v>
      </c>
      <c r="G125" s="10">
        <v>5000</v>
      </c>
      <c r="H125" s="65">
        <v>32.3</v>
      </c>
      <c r="I125" s="65">
        <f t="shared" si="6"/>
        <v>161500</v>
      </c>
    </row>
    <row r="126" spans="1:9" ht="22.5">
      <c r="A126" s="154"/>
      <c r="B126" s="157"/>
      <c r="C126" s="157"/>
      <c r="D126" s="6">
        <f t="shared" si="9"/>
        <v>113</v>
      </c>
      <c r="E126" s="33" t="s">
        <v>136</v>
      </c>
      <c r="F126" s="34" t="s">
        <v>18</v>
      </c>
      <c r="G126" s="10">
        <v>16000</v>
      </c>
      <c r="H126" s="65">
        <v>9</v>
      </c>
      <c r="I126" s="65">
        <f aca="true" t="shared" si="10" ref="I126:I173">G126*H126</f>
        <v>144000</v>
      </c>
    </row>
    <row r="127" spans="1:9" ht="11.25">
      <c r="A127" s="154"/>
      <c r="B127" s="157"/>
      <c r="C127" s="157"/>
      <c r="D127" s="6">
        <f t="shared" si="9"/>
        <v>114</v>
      </c>
      <c r="E127" s="33" t="s">
        <v>137</v>
      </c>
      <c r="F127" s="34" t="s">
        <v>18</v>
      </c>
      <c r="G127" s="10">
        <v>19000</v>
      </c>
      <c r="H127" s="65">
        <v>27</v>
      </c>
      <c r="I127" s="65">
        <f t="shared" si="10"/>
        <v>513000</v>
      </c>
    </row>
    <row r="128" spans="1:9" ht="33.75" customHeight="1">
      <c r="A128" s="154"/>
      <c r="B128" s="157"/>
      <c r="C128" s="157"/>
      <c r="D128" s="6">
        <f t="shared" si="9"/>
        <v>115</v>
      </c>
      <c r="E128" s="33" t="s">
        <v>138</v>
      </c>
      <c r="F128" s="34" t="s">
        <v>18</v>
      </c>
      <c r="G128" s="10">
        <v>2000</v>
      </c>
      <c r="H128" s="65">
        <v>33</v>
      </c>
      <c r="I128" s="65">
        <f t="shared" si="10"/>
        <v>66000</v>
      </c>
    </row>
    <row r="129" spans="1:9" ht="33.75">
      <c r="A129" s="148"/>
      <c r="B129" s="149"/>
      <c r="C129" s="149"/>
      <c r="D129" s="6">
        <f t="shared" si="9"/>
        <v>116</v>
      </c>
      <c r="E129" s="33" t="s">
        <v>140</v>
      </c>
      <c r="F129" s="34" t="s">
        <v>15</v>
      </c>
      <c r="G129" s="10">
        <v>1000</v>
      </c>
      <c r="H129" s="65">
        <v>18100</v>
      </c>
      <c r="I129" s="65">
        <f t="shared" si="10"/>
        <v>18100000</v>
      </c>
    </row>
    <row r="130" spans="1:9" ht="33.75">
      <c r="A130" s="148"/>
      <c r="B130" s="149"/>
      <c r="C130" s="149"/>
      <c r="D130" s="6">
        <f t="shared" si="9"/>
        <v>117</v>
      </c>
      <c r="E130" s="33" t="s">
        <v>141</v>
      </c>
      <c r="F130" s="34" t="s">
        <v>15</v>
      </c>
      <c r="G130" s="10">
        <v>200</v>
      </c>
      <c r="H130" s="65">
        <v>13900</v>
      </c>
      <c r="I130" s="65">
        <f t="shared" si="10"/>
        <v>2780000</v>
      </c>
    </row>
    <row r="131" spans="1:9" ht="22.5">
      <c r="A131" s="148"/>
      <c r="B131" s="149"/>
      <c r="C131" s="149"/>
      <c r="D131" s="6">
        <f t="shared" si="9"/>
        <v>118</v>
      </c>
      <c r="E131" s="33" t="s">
        <v>142</v>
      </c>
      <c r="F131" s="34" t="s">
        <v>21</v>
      </c>
      <c r="G131" s="10">
        <v>7500</v>
      </c>
      <c r="H131" s="65">
        <v>358</v>
      </c>
      <c r="I131" s="65">
        <f t="shared" si="10"/>
        <v>2685000</v>
      </c>
    </row>
    <row r="132" spans="1:9" ht="22.5">
      <c r="A132" s="148"/>
      <c r="B132" s="149"/>
      <c r="C132" s="149"/>
      <c r="D132" s="6">
        <f t="shared" si="9"/>
        <v>119</v>
      </c>
      <c r="E132" s="33" t="s">
        <v>143</v>
      </c>
      <c r="F132" s="34" t="s">
        <v>21</v>
      </c>
      <c r="G132" s="10">
        <v>3000</v>
      </c>
      <c r="H132" s="65">
        <v>358</v>
      </c>
      <c r="I132" s="65">
        <f t="shared" si="10"/>
        <v>1074000</v>
      </c>
    </row>
    <row r="133" spans="1:9" ht="22.5">
      <c r="A133" s="148"/>
      <c r="B133" s="149"/>
      <c r="C133" s="149"/>
      <c r="D133" s="6">
        <f t="shared" si="9"/>
        <v>120</v>
      </c>
      <c r="E133" s="33" t="s">
        <v>144</v>
      </c>
      <c r="F133" s="34" t="s">
        <v>18</v>
      </c>
      <c r="G133" s="10">
        <v>23000</v>
      </c>
      <c r="H133" s="65">
        <v>470</v>
      </c>
      <c r="I133" s="65">
        <f t="shared" si="10"/>
        <v>10810000</v>
      </c>
    </row>
    <row r="134" spans="1:9" ht="22.5">
      <c r="A134" s="148"/>
      <c r="B134" s="149"/>
      <c r="C134" s="149"/>
      <c r="D134" s="6">
        <f t="shared" si="9"/>
        <v>121</v>
      </c>
      <c r="E134" s="33" t="s">
        <v>145</v>
      </c>
      <c r="F134" s="34" t="s">
        <v>15</v>
      </c>
      <c r="G134" s="10">
        <v>2000</v>
      </c>
      <c r="H134" s="65">
        <v>10100</v>
      </c>
      <c r="I134" s="65">
        <f t="shared" si="10"/>
        <v>20200000</v>
      </c>
    </row>
    <row r="135" spans="1:9" ht="22.5">
      <c r="A135" s="148"/>
      <c r="B135" s="149"/>
      <c r="C135" s="149"/>
      <c r="D135" s="6">
        <f t="shared" si="9"/>
        <v>122</v>
      </c>
      <c r="E135" s="33" t="s">
        <v>146</v>
      </c>
      <c r="F135" s="34" t="s">
        <v>15</v>
      </c>
      <c r="G135" s="10">
        <v>2100</v>
      </c>
      <c r="H135" s="65">
        <v>11100</v>
      </c>
      <c r="I135" s="65">
        <f t="shared" si="10"/>
        <v>23310000</v>
      </c>
    </row>
    <row r="136" spans="1:9" ht="22.5">
      <c r="A136" s="148"/>
      <c r="B136" s="149"/>
      <c r="C136" s="149"/>
      <c r="D136" s="6">
        <f t="shared" si="9"/>
        <v>123</v>
      </c>
      <c r="E136" s="33" t="s">
        <v>147</v>
      </c>
      <c r="F136" s="34" t="s">
        <v>148</v>
      </c>
      <c r="G136" s="10">
        <v>600</v>
      </c>
      <c r="H136" s="65">
        <v>14750</v>
      </c>
      <c r="I136" s="65">
        <f t="shared" si="10"/>
        <v>8850000</v>
      </c>
    </row>
    <row r="137" spans="1:9" ht="22.5">
      <c r="A137" s="148"/>
      <c r="B137" s="149"/>
      <c r="C137" s="149"/>
      <c r="D137" s="6">
        <f t="shared" si="9"/>
        <v>124</v>
      </c>
      <c r="E137" s="33" t="s">
        <v>149</v>
      </c>
      <c r="F137" s="34" t="s">
        <v>15</v>
      </c>
      <c r="G137" s="10">
        <v>100</v>
      </c>
      <c r="H137" s="65">
        <v>7720</v>
      </c>
      <c r="I137" s="65">
        <f t="shared" si="10"/>
        <v>772000</v>
      </c>
    </row>
    <row r="138" spans="1:9" ht="22.5">
      <c r="A138" s="148"/>
      <c r="B138" s="149"/>
      <c r="C138" s="149"/>
      <c r="D138" s="6">
        <f t="shared" si="9"/>
        <v>125</v>
      </c>
      <c r="E138" s="33" t="s">
        <v>150</v>
      </c>
      <c r="F138" s="34" t="s">
        <v>15</v>
      </c>
      <c r="G138" s="10">
        <v>500</v>
      </c>
      <c r="H138" s="65">
        <v>12650</v>
      </c>
      <c r="I138" s="65">
        <f t="shared" si="10"/>
        <v>6325000</v>
      </c>
    </row>
    <row r="139" spans="1:9" ht="22.5">
      <c r="A139" s="148"/>
      <c r="B139" s="149"/>
      <c r="C139" s="149"/>
      <c r="D139" s="6">
        <f t="shared" si="9"/>
        <v>126</v>
      </c>
      <c r="E139" s="33" t="s">
        <v>151</v>
      </c>
      <c r="F139" s="34" t="s">
        <v>21</v>
      </c>
      <c r="G139" s="10">
        <v>111000</v>
      </c>
      <c r="H139" s="65">
        <v>510</v>
      </c>
      <c r="I139" s="65">
        <f t="shared" si="10"/>
        <v>56610000</v>
      </c>
    </row>
    <row r="140" spans="1:9" ht="33.75">
      <c r="A140" s="148"/>
      <c r="B140" s="149"/>
      <c r="C140" s="149"/>
      <c r="D140" s="6">
        <f t="shared" si="9"/>
        <v>127</v>
      </c>
      <c r="E140" s="33" t="s">
        <v>152</v>
      </c>
      <c r="F140" s="34" t="s">
        <v>15</v>
      </c>
      <c r="G140" s="10">
        <v>5000</v>
      </c>
      <c r="H140" s="65">
        <v>2800</v>
      </c>
      <c r="I140" s="65">
        <f t="shared" si="10"/>
        <v>14000000</v>
      </c>
    </row>
    <row r="141" spans="1:9" ht="33.75">
      <c r="A141" s="148"/>
      <c r="B141" s="149"/>
      <c r="C141" s="149"/>
      <c r="D141" s="6">
        <f t="shared" si="9"/>
        <v>128</v>
      </c>
      <c r="E141" s="33" t="s">
        <v>153</v>
      </c>
      <c r="F141" s="34" t="s">
        <v>15</v>
      </c>
      <c r="G141" s="10">
        <v>1000</v>
      </c>
      <c r="H141" s="65">
        <v>1900</v>
      </c>
      <c r="I141" s="65">
        <f t="shared" si="10"/>
        <v>1900000</v>
      </c>
    </row>
    <row r="142" spans="1:9" ht="11.25">
      <c r="A142" s="148" t="s">
        <v>154</v>
      </c>
      <c r="B142" s="149" t="s">
        <v>155</v>
      </c>
      <c r="C142" s="149" t="s">
        <v>156</v>
      </c>
      <c r="D142" s="6">
        <f t="shared" si="9"/>
        <v>129</v>
      </c>
      <c r="E142" s="33" t="s">
        <v>157</v>
      </c>
      <c r="F142" s="34" t="s">
        <v>21</v>
      </c>
      <c r="G142" s="10">
        <v>1500</v>
      </c>
      <c r="H142" s="65">
        <v>9.6</v>
      </c>
      <c r="I142" s="65">
        <f t="shared" si="10"/>
        <v>14400</v>
      </c>
    </row>
    <row r="143" spans="1:9" ht="11.25" customHeight="1">
      <c r="A143" s="148"/>
      <c r="B143" s="149"/>
      <c r="C143" s="149"/>
      <c r="D143" s="6">
        <f t="shared" si="9"/>
        <v>130</v>
      </c>
      <c r="E143" s="33" t="s">
        <v>22</v>
      </c>
      <c r="F143" s="34" t="s">
        <v>10</v>
      </c>
      <c r="G143" s="10">
        <v>1000</v>
      </c>
      <c r="H143" s="65">
        <v>485</v>
      </c>
      <c r="I143" s="65">
        <f t="shared" si="10"/>
        <v>485000</v>
      </c>
    </row>
    <row r="144" spans="1:9" ht="11.25">
      <c r="A144" s="148"/>
      <c r="B144" s="149"/>
      <c r="C144" s="149"/>
      <c r="D144" s="6">
        <f t="shared" si="9"/>
        <v>131</v>
      </c>
      <c r="E144" s="33" t="s">
        <v>158</v>
      </c>
      <c r="F144" s="34" t="s">
        <v>18</v>
      </c>
      <c r="G144" s="10">
        <v>1500</v>
      </c>
      <c r="H144" s="65">
        <v>27.3</v>
      </c>
      <c r="I144" s="65">
        <f t="shared" si="10"/>
        <v>40950</v>
      </c>
    </row>
    <row r="145" spans="1:9" ht="11.25">
      <c r="A145" s="148"/>
      <c r="B145" s="149"/>
      <c r="C145" s="149"/>
      <c r="D145" s="6">
        <f t="shared" si="9"/>
        <v>132</v>
      </c>
      <c r="E145" s="33" t="s">
        <v>159</v>
      </c>
      <c r="F145" s="34" t="s">
        <v>18</v>
      </c>
      <c r="G145" s="10">
        <v>1000</v>
      </c>
      <c r="H145" s="65">
        <v>10.5</v>
      </c>
      <c r="I145" s="65">
        <f t="shared" si="10"/>
        <v>10500</v>
      </c>
    </row>
    <row r="146" spans="1:9" ht="11.25">
      <c r="A146" s="148"/>
      <c r="B146" s="149"/>
      <c r="C146" s="149"/>
      <c r="D146" s="6">
        <f t="shared" si="9"/>
        <v>133</v>
      </c>
      <c r="E146" s="33" t="s">
        <v>160</v>
      </c>
      <c r="F146" s="34" t="s">
        <v>18</v>
      </c>
      <c r="G146" s="10">
        <v>9000</v>
      </c>
      <c r="H146" s="65">
        <v>85</v>
      </c>
      <c r="I146" s="65">
        <f t="shared" si="10"/>
        <v>765000</v>
      </c>
    </row>
    <row r="147" spans="1:9" ht="11.25">
      <c r="A147" s="148"/>
      <c r="B147" s="149"/>
      <c r="C147" s="149"/>
      <c r="D147" s="6">
        <f t="shared" si="9"/>
        <v>134</v>
      </c>
      <c r="E147" s="33" t="s">
        <v>161</v>
      </c>
      <c r="F147" s="34" t="s">
        <v>162</v>
      </c>
      <c r="G147" s="10">
        <v>9000</v>
      </c>
      <c r="H147" s="72">
        <v>24.6</v>
      </c>
      <c r="I147" s="65">
        <f t="shared" si="10"/>
        <v>221400</v>
      </c>
    </row>
    <row r="148" spans="1:9" ht="22.5">
      <c r="A148" s="148"/>
      <c r="B148" s="149"/>
      <c r="C148" s="149"/>
      <c r="D148" s="6">
        <f t="shared" si="9"/>
        <v>135</v>
      </c>
      <c r="E148" s="33" t="s">
        <v>163</v>
      </c>
      <c r="F148" s="34" t="s">
        <v>18</v>
      </c>
      <c r="G148" s="10">
        <v>250000</v>
      </c>
      <c r="H148" s="65">
        <v>45</v>
      </c>
      <c r="I148" s="65">
        <f t="shared" si="10"/>
        <v>11250000</v>
      </c>
    </row>
    <row r="149" spans="1:9" ht="33.75" customHeight="1">
      <c r="A149" s="148"/>
      <c r="B149" s="149"/>
      <c r="C149" s="149"/>
      <c r="D149" s="6">
        <f t="shared" si="9"/>
        <v>136</v>
      </c>
      <c r="E149" s="33" t="s">
        <v>164</v>
      </c>
      <c r="F149" s="34" t="s">
        <v>18</v>
      </c>
      <c r="G149" s="10">
        <v>2500</v>
      </c>
      <c r="H149" s="65">
        <v>41.2</v>
      </c>
      <c r="I149" s="65">
        <f t="shared" si="10"/>
        <v>103000</v>
      </c>
    </row>
    <row r="150" spans="1:9" ht="11.25">
      <c r="A150" s="148"/>
      <c r="B150" s="149"/>
      <c r="C150" s="149"/>
      <c r="D150" s="6">
        <f t="shared" si="9"/>
        <v>137</v>
      </c>
      <c r="E150" s="33" t="s">
        <v>165</v>
      </c>
      <c r="F150" s="34" t="s">
        <v>18</v>
      </c>
      <c r="G150" s="10">
        <v>20000</v>
      </c>
      <c r="H150" s="65">
        <v>260</v>
      </c>
      <c r="I150" s="65">
        <f t="shared" si="10"/>
        <v>5200000</v>
      </c>
    </row>
    <row r="151" spans="1:9" ht="11.25">
      <c r="A151" s="148"/>
      <c r="B151" s="149"/>
      <c r="C151" s="149"/>
      <c r="D151" s="6">
        <f t="shared" si="9"/>
        <v>138</v>
      </c>
      <c r="E151" s="33" t="s">
        <v>166</v>
      </c>
      <c r="F151" s="34" t="s">
        <v>21</v>
      </c>
      <c r="G151" s="10">
        <v>85000</v>
      </c>
      <c r="H151" s="65">
        <v>16.2</v>
      </c>
      <c r="I151" s="65">
        <f t="shared" si="10"/>
        <v>1377000</v>
      </c>
    </row>
    <row r="152" spans="1:9" ht="11.25">
      <c r="A152" s="148"/>
      <c r="B152" s="149"/>
      <c r="C152" s="149"/>
      <c r="D152" s="6">
        <f t="shared" si="9"/>
        <v>139</v>
      </c>
      <c r="E152" s="33" t="s">
        <v>167</v>
      </c>
      <c r="F152" s="34" t="s">
        <v>21</v>
      </c>
      <c r="G152" s="10">
        <v>50000</v>
      </c>
      <c r="H152" s="65">
        <v>34</v>
      </c>
      <c r="I152" s="65">
        <f t="shared" si="10"/>
        <v>1700000</v>
      </c>
    </row>
    <row r="153" spans="1:9" ht="11.25">
      <c r="A153" s="148"/>
      <c r="B153" s="149"/>
      <c r="C153" s="149"/>
      <c r="D153" s="6">
        <f>D151+1</f>
        <v>139</v>
      </c>
      <c r="E153" s="33" t="s">
        <v>168</v>
      </c>
      <c r="F153" s="34" t="s">
        <v>21</v>
      </c>
      <c r="G153" s="10">
        <v>9260</v>
      </c>
      <c r="H153" s="65">
        <v>33</v>
      </c>
      <c r="I153" s="65">
        <f t="shared" si="10"/>
        <v>305580</v>
      </c>
    </row>
    <row r="154" spans="1:9" ht="11.25">
      <c r="A154" s="148"/>
      <c r="B154" s="149"/>
      <c r="C154" s="149"/>
      <c r="D154" s="6">
        <v>146</v>
      </c>
      <c r="E154" s="33" t="s">
        <v>169</v>
      </c>
      <c r="F154" s="34" t="s">
        <v>18</v>
      </c>
      <c r="G154" s="10">
        <v>840</v>
      </c>
      <c r="H154" s="65">
        <v>1680</v>
      </c>
      <c r="I154" s="65">
        <f t="shared" si="10"/>
        <v>1411200</v>
      </c>
    </row>
    <row r="155" spans="1:9" ht="33.75" customHeight="1">
      <c r="A155" s="148" t="s">
        <v>181</v>
      </c>
      <c r="B155" s="149" t="s">
        <v>182</v>
      </c>
      <c r="C155" s="149" t="s">
        <v>183</v>
      </c>
      <c r="D155" s="6">
        <f t="shared" si="9"/>
        <v>147</v>
      </c>
      <c r="E155" s="27" t="s">
        <v>184</v>
      </c>
      <c r="F155" s="6" t="s">
        <v>15</v>
      </c>
      <c r="G155" s="10">
        <v>100</v>
      </c>
      <c r="H155" s="65">
        <v>1380</v>
      </c>
      <c r="I155" s="65">
        <f t="shared" si="10"/>
        <v>138000</v>
      </c>
    </row>
    <row r="156" spans="1:9" ht="22.5">
      <c r="A156" s="148"/>
      <c r="B156" s="149"/>
      <c r="C156" s="149"/>
      <c r="D156" s="6">
        <f t="shared" si="9"/>
        <v>148</v>
      </c>
      <c r="E156" s="27" t="s">
        <v>185</v>
      </c>
      <c r="F156" s="6" t="s">
        <v>15</v>
      </c>
      <c r="G156" s="10">
        <v>100</v>
      </c>
      <c r="H156" s="65">
        <v>1760</v>
      </c>
      <c r="I156" s="65">
        <f t="shared" si="10"/>
        <v>176000</v>
      </c>
    </row>
    <row r="157" spans="1:9" ht="33.75">
      <c r="A157" s="148"/>
      <c r="B157" s="149"/>
      <c r="C157" s="149"/>
      <c r="D157" s="6">
        <f t="shared" si="9"/>
        <v>149</v>
      </c>
      <c r="E157" s="27" t="s">
        <v>186</v>
      </c>
      <c r="F157" s="6" t="s">
        <v>15</v>
      </c>
      <c r="G157" s="10">
        <v>170</v>
      </c>
      <c r="H157" s="65">
        <v>2968</v>
      </c>
      <c r="I157" s="65">
        <f t="shared" si="10"/>
        <v>504560</v>
      </c>
    </row>
    <row r="158" spans="1:9" ht="11.25">
      <c r="A158" s="148"/>
      <c r="B158" s="149"/>
      <c r="C158" s="149"/>
      <c r="D158" s="6">
        <f t="shared" si="9"/>
        <v>150</v>
      </c>
      <c r="E158" s="27" t="s">
        <v>187</v>
      </c>
      <c r="F158" s="31" t="s">
        <v>18</v>
      </c>
      <c r="G158" s="10">
        <v>100</v>
      </c>
      <c r="H158" s="65">
        <v>180</v>
      </c>
      <c r="I158" s="65">
        <f t="shared" si="10"/>
        <v>18000</v>
      </c>
    </row>
    <row r="159" spans="1:9" ht="11.25">
      <c r="A159" s="148"/>
      <c r="B159" s="149"/>
      <c r="C159" s="149"/>
      <c r="D159" s="6">
        <f t="shared" si="9"/>
        <v>151</v>
      </c>
      <c r="E159" s="27" t="s">
        <v>188</v>
      </c>
      <c r="F159" s="6" t="s">
        <v>21</v>
      </c>
      <c r="G159" s="10">
        <v>300</v>
      </c>
      <c r="H159" s="65">
        <v>185</v>
      </c>
      <c r="I159" s="65">
        <f t="shared" si="10"/>
        <v>55500</v>
      </c>
    </row>
    <row r="160" spans="1:9" ht="11.25">
      <c r="A160" s="148"/>
      <c r="B160" s="149"/>
      <c r="C160" s="149"/>
      <c r="D160" s="6">
        <f t="shared" si="9"/>
        <v>152</v>
      </c>
      <c r="E160" s="27" t="s">
        <v>189</v>
      </c>
      <c r="F160" s="31" t="s">
        <v>21</v>
      </c>
      <c r="G160" s="10">
        <v>200</v>
      </c>
      <c r="H160" s="65">
        <v>520</v>
      </c>
      <c r="I160" s="65">
        <f t="shared" si="10"/>
        <v>104000</v>
      </c>
    </row>
    <row r="161" spans="1:9" ht="33.75">
      <c r="A161" s="148"/>
      <c r="B161" s="149"/>
      <c r="C161" s="149"/>
      <c r="D161" s="6">
        <f t="shared" si="9"/>
        <v>153</v>
      </c>
      <c r="E161" s="27" t="s">
        <v>190</v>
      </c>
      <c r="F161" s="6" t="s">
        <v>18</v>
      </c>
      <c r="G161" s="10">
        <v>500</v>
      </c>
      <c r="H161" s="65">
        <v>120</v>
      </c>
      <c r="I161" s="65">
        <f t="shared" si="10"/>
        <v>60000</v>
      </c>
    </row>
    <row r="162" spans="1:9" ht="45">
      <c r="A162" s="148"/>
      <c r="B162" s="149"/>
      <c r="C162" s="149"/>
      <c r="D162" s="6">
        <f t="shared" si="9"/>
        <v>154</v>
      </c>
      <c r="E162" s="27" t="s">
        <v>14</v>
      </c>
      <c r="F162" s="6" t="s">
        <v>15</v>
      </c>
      <c r="G162" s="10">
        <v>100</v>
      </c>
      <c r="H162" s="65">
        <v>830</v>
      </c>
      <c r="I162" s="65">
        <f t="shared" si="10"/>
        <v>83000</v>
      </c>
    </row>
    <row r="163" spans="1:9" ht="33.75" customHeight="1">
      <c r="A163" s="148"/>
      <c r="B163" s="149"/>
      <c r="C163" s="149"/>
      <c r="D163" s="6">
        <f t="shared" si="9"/>
        <v>155</v>
      </c>
      <c r="E163" s="27" t="s">
        <v>16</v>
      </c>
      <c r="F163" s="6" t="s">
        <v>15</v>
      </c>
      <c r="G163" s="10">
        <v>100</v>
      </c>
      <c r="H163" s="65">
        <v>1490</v>
      </c>
      <c r="I163" s="65">
        <f t="shared" si="10"/>
        <v>149000</v>
      </c>
    </row>
    <row r="164" spans="1:9" ht="45">
      <c r="A164" s="148"/>
      <c r="B164" s="149"/>
      <c r="C164" s="149"/>
      <c r="D164" s="6">
        <f t="shared" si="9"/>
        <v>156</v>
      </c>
      <c r="E164" s="27" t="s">
        <v>191</v>
      </c>
      <c r="F164" s="6" t="s">
        <v>15</v>
      </c>
      <c r="G164" s="10">
        <v>100</v>
      </c>
      <c r="H164" s="65">
        <v>1720</v>
      </c>
      <c r="I164" s="65">
        <f t="shared" si="10"/>
        <v>172000</v>
      </c>
    </row>
    <row r="165" spans="1:9" ht="33.75">
      <c r="A165" s="148"/>
      <c r="B165" s="149"/>
      <c r="C165" s="149"/>
      <c r="D165" s="6">
        <f aca="true" t="shared" si="11" ref="D165:D173">D164+1</f>
        <v>157</v>
      </c>
      <c r="E165" s="27" t="s">
        <v>192</v>
      </c>
      <c r="F165" s="32" t="s">
        <v>18</v>
      </c>
      <c r="G165" s="10">
        <v>700</v>
      </c>
      <c r="H165" s="65">
        <v>122</v>
      </c>
      <c r="I165" s="65">
        <f t="shared" si="10"/>
        <v>85400</v>
      </c>
    </row>
    <row r="166" spans="1:9" ht="33.75">
      <c r="A166" s="148"/>
      <c r="B166" s="149"/>
      <c r="C166" s="149"/>
      <c r="D166" s="6">
        <f t="shared" si="11"/>
        <v>158</v>
      </c>
      <c r="E166" s="27" t="s">
        <v>193</v>
      </c>
      <c r="F166" s="6" t="s">
        <v>18</v>
      </c>
      <c r="G166" s="10">
        <v>500</v>
      </c>
      <c r="H166" s="65">
        <v>177.7</v>
      </c>
      <c r="I166" s="65">
        <f t="shared" si="10"/>
        <v>88850</v>
      </c>
    </row>
    <row r="167" spans="1:9" ht="33.75">
      <c r="A167" s="148"/>
      <c r="B167" s="149"/>
      <c r="C167" s="149"/>
      <c r="D167" s="6">
        <f t="shared" si="11"/>
        <v>159</v>
      </c>
      <c r="E167" s="27" t="s">
        <v>194</v>
      </c>
      <c r="F167" s="31" t="s">
        <v>15</v>
      </c>
      <c r="G167" s="10">
        <v>210</v>
      </c>
      <c r="H167" s="65">
        <v>845</v>
      </c>
      <c r="I167" s="65">
        <f t="shared" si="10"/>
        <v>177450</v>
      </c>
    </row>
    <row r="168" spans="1:9" ht="33.75">
      <c r="A168" s="148"/>
      <c r="B168" s="149"/>
      <c r="C168" s="149"/>
      <c r="D168" s="6">
        <f t="shared" si="11"/>
        <v>160</v>
      </c>
      <c r="E168" s="27" t="s">
        <v>22</v>
      </c>
      <c r="F168" s="31" t="s">
        <v>15</v>
      </c>
      <c r="G168" s="10">
        <v>284</v>
      </c>
      <c r="H168" s="65">
        <v>485</v>
      </c>
      <c r="I168" s="65">
        <f t="shared" si="10"/>
        <v>137740</v>
      </c>
    </row>
    <row r="169" spans="1:9" ht="11.25">
      <c r="A169" s="148"/>
      <c r="B169" s="149"/>
      <c r="C169" s="149"/>
      <c r="D169" s="6">
        <f t="shared" si="11"/>
        <v>161</v>
      </c>
      <c r="E169" s="30" t="s">
        <v>195</v>
      </c>
      <c r="F169" s="6" t="s">
        <v>18</v>
      </c>
      <c r="G169" s="10">
        <v>454</v>
      </c>
      <c r="H169" s="65">
        <v>27.3</v>
      </c>
      <c r="I169" s="65">
        <f t="shared" si="10"/>
        <v>12394.2</v>
      </c>
    </row>
    <row r="170" spans="1:9" ht="11.25">
      <c r="A170" s="148"/>
      <c r="B170" s="149"/>
      <c r="C170" s="149"/>
      <c r="D170" s="6">
        <f t="shared" si="11"/>
        <v>162</v>
      </c>
      <c r="E170" s="30" t="s">
        <v>196</v>
      </c>
      <c r="F170" s="6" t="s">
        <v>18</v>
      </c>
      <c r="G170" s="10">
        <v>300</v>
      </c>
      <c r="H170" s="65">
        <v>10.5</v>
      </c>
      <c r="I170" s="65">
        <f t="shared" si="10"/>
        <v>3150</v>
      </c>
    </row>
    <row r="171" spans="1:9" ht="22.5">
      <c r="A171" s="148"/>
      <c r="B171" s="149"/>
      <c r="C171" s="149"/>
      <c r="D171" s="6">
        <f t="shared" si="11"/>
        <v>163</v>
      </c>
      <c r="E171" s="30" t="s">
        <v>197</v>
      </c>
      <c r="F171" s="6" t="s">
        <v>18</v>
      </c>
      <c r="G171" s="10">
        <v>500</v>
      </c>
      <c r="H171" s="65">
        <v>57.5</v>
      </c>
      <c r="I171" s="65">
        <f t="shared" si="10"/>
        <v>28750</v>
      </c>
    </row>
    <row r="172" spans="1:9" ht="22.5">
      <c r="A172" s="148"/>
      <c r="B172" s="149"/>
      <c r="C172" s="149"/>
      <c r="D172" s="6">
        <f t="shared" si="11"/>
        <v>164</v>
      </c>
      <c r="E172" s="30" t="s">
        <v>198</v>
      </c>
      <c r="F172" s="6" t="s">
        <v>18</v>
      </c>
      <c r="G172" s="10">
        <v>500</v>
      </c>
      <c r="H172" s="65">
        <v>24</v>
      </c>
      <c r="I172" s="65">
        <f t="shared" si="10"/>
        <v>12000</v>
      </c>
    </row>
    <row r="173" spans="1:9" ht="11.25">
      <c r="A173" s="148"/>
      <c r="B173" s="149"/>
      <c r="C173" s="149"/>
      <c r="D173" s="6">
        <f t="shared" si="11"/>
        <v>165</v>
      </c>
      <c r="E173" s="30" t="s">
        <v>199</v>
      </c>
      <c r="F173" s="34" t="s">
        <v>162</v>
      </c>
      <c r="G173" s="10">
        <v>200</v>
      </c>
      <c r="H173" s="65">
        <v>23</v>
      </c>
      <c r="I173" s="65">
        <f t="shared" si="10"/>
        <v>4600</v>
      </c>
    </row>
    <row r="174" spans="1:9" ht="11.25" customHeight="1">
      <c r="A174" s="150" t="s">
        <v>569</v>
      </c>
      <c r="B174" s="151"/>
      <c r="C174" s="151"/>
      <c r="D174" s="152"/>
      <c r="E174" s="30"/>
      <c r="F174" s="34"/>
      <c r="G174" s="10"/>
      <c r="H174" s="68"/>
      <c r="I174" s="68">
        <f>SUM(I25:I173)</f>
        <v>921909110.2</v>
      </c>
    </row>
    <row r="175" spans="1:9" ht="22.5" customHeight="1">
      <c r="A175" s="148" t="s">
        <v>36</v>
      </c>
      <c r="B175" s="149" t="s">
        <v>37</v>
      </c>
      <c r="C175" s="149" t="s">
        <v>38</v>
      </c>
      <c r="D175" s="6">
        <v>166</v>
      </c>
      <c r="E175" s="33" t="s">
        <v>39</v>
      </c>
      <c r="F175" s="34" t="s">
        <v>18</v>
      </c>
      <c r="G175" s="120">
        <v>74190</v>
      </c>
      <c r="H175" s="65">
        <v>8.5</v>
      </c>
      <c r="I175" s="65">
        <f aca="true" t="shared" si="12" ref="I175:I238">G175*H175</f>
        <v>630615</v>
      </c>
    </row>
    <row r="176" spans="1:9" ht="33.75" customHeight="1">
      <c r="A176" s="148"/>
      <c r="B176" s="149"/>
      <c r="C176" s="149"/>
      <c r="D176" s="6">
        <f aca="true" t="shared" si="13" ref="D176:D239">D175+1</f>
        <v>167</v>
      </c>
      <c r="E176" s="33" t="s">
        <v>40</v>
      </c>
      <c r="F176" s="34" t="s">
        <v>18</v>
      </c>
      <c r="G176" s="120">
        <v>18990</v>
      </c>
      <c r="H176" s="65">
        <v>40</v>
      </c>
      <c r="I176" s="65">
        <f t="shared" si="12"/>
        <v>759600</v>
      </c>
    </row>
    <row r="177" spans="1:9" ht="22.5">
      <c r="A177" s="148"/>
      <c r="B177" s="149"/>
      <c r="C177" s="149"/>
      <c r="D177" s="6">
        <f t="shared" si="13"/>
        <v>168</v>
      </c>
      <c r="E177" s="35" t="s">
        <v>41</v>
      </c>
      <c r="F177" s="34" t="s">
        <v>18</v>
      </c>
      <c r="G177" s="120">
        <v>105240</v>
      </c>
      <c r="H177" s="65">
        <v>4</v>
      </c>
      <c r="I177" s="65">
        <f t="shared" si="12"/>
        <v>420960</v>
      </c>
    </row>
    <row r="178" spans="1:9" ht="22.5">
      <c r="A178" s="148"/>
      <c r="B178" s="149"/>
      <c r="C178" s="149"/>
      <c r="D178" s="6">
        <f t="shared" si="13"/>
        <v>169</v>
      </c>
      <c r="E178" s="33" t="s">
        <v>42</v>
      </c>
      <c r="F178" s="34" t="s">
        <v>18</v>
      </c>
      <c r="G178" s="120">
        <v>45000</v>
      </c>
      <c r="H178" s="65">
        <v>6.4</v>
      </c>
      <c r="I178" s="65">
        <f t="shared" si="12"/>
        <v>288000</v>
      </c>
    </row>
    <row r="179" spans="1:9" ht="22.5">
      <c r="A179" s="148"/>
      <c r="B179" s="149"/>
      <c r="C179" s="149"/>
      <c r="D179" s="6">
        <f t="shared" si="13"/>
        <v>170</v>
      </c>
      <c r="E179" s="33" t="s">
        <v>43</v>
      </c>
      <c r="F179" s="34" t="s">
        <v>18</v>
      </c>
      <c r="G179" s="120">
        <v>18000</v>
      </c>
      <c r="H179" s="65">
        <v>7</v>
      </c>
      <c r="I179" s="65">
        <f t="shared" si="12"/>
        <v>126000</v>
      </c>
    </row>
    <row r="180" spans="1:9" ht="22.5">
      <c r="A180" s="148"/>
      <c r="B180" s="149"/>
      <c r="C180" s="149"/>
      <c r="D180" s="6">
        <f t="shared" si="13"/>
        <v>171</v>
      </c>
      <c r="E180" s="33" t="s">
        <v>44</v>
      </c>
      <c r="F180" s="34" t="s">
        <v>18</v>
      </c>
      <c r="G180" s="120">
        <v>40000</v>
      </c>
      <c r="H180" s="65">
        <v>465</v>
      </c>
      <c r="I180" s="65">
        <f t="shared" si="12"/>
        <v>18600000</v>
      </c>
    </row>
    <row r="181" spans="1:9" ht="11.25">
      <c r="A181" s="148"/>
      <c r="B181" s="149"/>
      <c r="C181" s="149"/>
      <c r="D181" s="6">
        <f t="shared" si="13"/>
        <v>172</v>
      </c>
      <c r="E181" s="33" t="s">
        <v>45</v>
      </c>
      <c r="F181" s="34" t="s">
        <v>18</v>
      </c>
      <c r="G181" s="120">
        <v>100000</v>
      </c>
      <c r="H181" s="65">
        <v>9.2</v>
      </c>
      <c r="I181" s="65">
        <f t="shared" si="12"/>
        <v>919999.9999999999</v>
      </c>
    </row>
    <row r="182" spans="1:9" ht="11.25">
      <c r="A182" s="148"/>
      <c r="B182" s="149"/>
      <c r="C182" s="149"/>
      <c r="D182" s="6">
        <f t="shared" si="13"/>
        <v>173</v>
      </c>
      <c r="E182" s="33" t="s">
        <v>46</v>
      </c>
      <c r="F182" s="34" t="s">
        <v>18</v>
      </c>
      <c r="G182" s="120">
        <v>300</v>
      </c>
      <c r="H182" s="65">
        <v>13</v>
      </c>
      <c r="I182" s="65">
        <f t="shared" si="12"/>
        <v>3900</v>
      </c>
    </row>
    <row r="183" spans="1:9" ht="11.25">
      <c r="A183" s="148"/>
      <c r="B183" s="149"/>
      <c r="C183" s="149"/>
      <c r="D183" s="6">
        <f t="shared" si="13"/>
        <v>174</v>
      </c>
      <c r="E183" s="33" t="s">
        <v>47</v>
      </c>
      <c r="F183" s="34" t="s">
        <v>18</v>
      </c>
      <c r="G183" s="120">
        <v>780</v>
      </c>
      <c r="H183" s="65">
        <v>16</v>
      </c>
      <c r="I183" s="65">
        <f t="shared" si="12"/>
        <v>12480</v>
      </c>
    </row>
    <row r="184" spans="1:9" ht="11.25">
      <c r="A184" s="148"/>
      <c r="B184" s="149"/>
      <c r="C184" s="149"/>
      <c r="D184" s="6">
        <f t="shared" si="13"/>
        <v>175</v>
      </c>
      <c r="E184" s="33" t="s">
        <v>48</v>
      </c>
      <c r="F184" s="34" t="s">
        <v>18</v>
      </c>
      <c r="G184" s="120">
        <v>994</v>
      </c>
      <c r="H184" s="65">
        <v>1150</v>
      </c>
      <c r="I184" s="65">
        <f t="shared" si="12"/>
        <v>1143100</v>
      </c>
    </row>
    <row r="185" spans="1:9" ht="11.25">
      <c r="A185" s="148"/>
      <c r="B185" s="149"/>
      <c r="C185" s="149"/>
      <c r="D185" s="6">
        <f t="shared" si="13"/>
        <v>176</v>
      </c>
      <c r="E185" s="33" t="s">
        <v>49</v>
      </c>
      <c r="F185" s="34" t="s">
        <v>18</v>
      </c>
      <c r="G185" s="120">
        <v>70000</v>
      </c>
      <c r="H185" s="65">
        <v>250</v>
      </c>
      <c r="I185" s="65">
        <f t="shared" si="12"/>
        <v>17500000</v>
      </c>
    </row>
    <row r="186" spans="1:9" ht="45">
      <c r="A186" s="148"/>
      <c r="B186" s="149"/>
      <c r="C186" s="11" t="s">
        <v>50</v>
      </c>
      <c r="D186" s="6">
        <f t="shared" si="13"/>
        <v>177</v>
      </c>
      <c r="E186" s="33" t="s">
        <v>51</v>
      </c>
      <c r="F186" s="34" t="s">
        <v>18</v>
      </c>
      <c r="G186" s="120">
        <v>14000</v>
      </c>
      <c r="H186" s="65">
        <v>430</v>
      </c>
      <c r="I186" s="65">
        <f t="shared" si="12"/>
        <v>6020000</v>
      </c>
    </row>
    <row r="187" spans="1:9" ht="22.5" customHeight="1">
      <c r="A187" s="148" t="s">
        <v>170</v>
      </c>
      <c r="B187" s="149" t="s">
        <v>171</v>
      </c>
      <c r="C187" s="149" t="s">
        <v>172</v>
      </c>
      <c r="D187" s="6">
        <f t="shared" si="13"/>
        <v>178</v>
      </c>
      <c r="E187" s="27" t="s">
        <v>173</v>
      </c>
      <c r="F187" s="6" t="s">
        <v>15</v>
      </c>
      <c r="G187" s="120">
        <v>2558</v>
      </c>
      <c r="H187" s="65">
        <v>340</v>
      </c>
      <c r="I187" s="65">
        <f t="shared" si="12"/>
        <v>869720</v>
      </c>
    </row>
    <row r="188" spans="1:9" ht="11.25">
      <c r="A188" s="148"/>
      <c r="B188" s="149"/>
      <c r="C188" s="149"/>
      <c r="D188" s="6">
        <f t="shared" si="13"/>
        <v>179</v>
      </c>
      <c r="E188" s="27" t="s">
        <v>174</v>
      </c>
      <c r="F188" s="6" t="s">
        <v>10</v>
      </c>
      <c r="G188" s="120">
        <v>842</v>
      </c>
      <c r="H188" s="65">
        <v>190</v>
      </c>
      <c r="I188" s="65">
        <f t="shared" si="12"/>
        <v>159980</v>
      </c>
    </row>
    <row r="189" spans="1:9" ht="11.25">
      <c r="A189" s="148"/>
      <c r="B189" s="149"/>
      <c r="C189" s="149"/>
      <c r="D189" s="6">
        <f t="shared" si="13"/>
        <v>180</v>
      </c>
      <c r="E189" s="27" t="s">
        <v>175</v>
      </c>
      <c r="F189" s="6" t="s">
        <v>21</v>
      </c>
      <c r="G189" s="120">
        <v>62500</v>
      </c>
      <c r="H189" s="65">
        <v>11.2</v>
      </c>
      <c r="I189" s="65">
        <f t="shared" si="12"/>
        <v>700000</v>
      </c>
    </row>
    <row r="190" spans="1:9" ht="11.25">
      <c r="A190" s="148"/>
      <c r="B190" s="149"/>
      <c r="C190" s="149"/>
      <c r="D190" s="6">
        <f t="shared" si="13"/>
        <v>181</v>
      </c>
      <c r="E190" s="27" t="s">
        <v>176</v>
      </c>
      <c r="F190" s="6" t="s">
        <v>15</v>
      </c>
      <c r="G190" s="120">
        <v>3396</v>
      </c>
      <c r="H190" s="65">
        <v>557.7</v>
      </c>
      <c r="I190" s="65">
        <f t="shared" si="12"/>
        <v>1893949.2000000002</v>
      </c>
    </row>
    <row r="191" spans="1:9" ht="11.25">
      <c r="A191" s="148"/>
      <c r="B191" s="149"/>
      <c r="C191" s="149"/>
      <c r="D191" s="6">
        <f t="shared" si="13"/>
        <v>182</v>
      </c>
      <c r="E191" s="27" t="s">
        <v>177</v>
      </c>
      <c r="F191" s="6" t="s">
        <v>15</v>
      </c>
      <c r="G191" s="120">
        <v>1884</v>
      </c>
      <c r="H191" s="65">
        <v>325.4</v>
      </c>
      <c r="I191" s="65">
        <f t="shared" si="12"/>
        <v>613053.6</v>
      </c>
    </row>
    <row r="192" spans="1:9" ht="22.5">
      <c r="A192" s="148"/>
      <c r="B192" s="149"/>
      <c r="C192" s="149"/>
      <c r="D192" s="6">
        <f t="shared" si="13"/>
        <v>183</v>
      </c>
      <c r="E192" s="27" t="s">
        <v>178</v>
      </c>
      <c r="F192" s="6" t="s">
        <v>18</v>
      </c>
      <c r="G192" s="120">
        <v>100000</v>
      </c>
      <c r="H192" s="65">
        <v>15</v>
      </c>
      <c r="I192" s="65">
        <f t="shared" si="12"/>
        <v>1500000</v>
      </c>
    </row>
    <row r="193" spans="1:9" ht="11.25">
      <c r="A193" s="148"/>
      <c r="B193" s="149"/>
      <c r="C193" s="149"/>
      <c r="D193" s="6">
        <f t="shared" si="13"/>
        <v>184</v>
      </c>
      <c r="E193" s="27" t="s">
        <v>179</v>
      </c>
      <c r="F193" s="6" t="s">
        <v>18</v>
      </c>
      <c r="G193" s="120">
        <v>300000</v>
      </c>
      <c r="H193" s="65">
        <v>2.4</v>
      </c>
      <c r="I193" s="65">
        <f t="shared" si="12"/>
        <v>720000</v>
      </c>
    </row>
    <row r="194" spans="1:9" ht="11.25">
      <c r="A194" s="148"/>
      <c r="B194" s="149"/>
      <c r="C194" s="149"/>
      <c r="D194" s="6">
        <f t="shared" si="13"/>
        <v>185</v>
      </c>
      <c r="E194" s="27" t="s">
        <v>180</v>
      </c>
      <c r="F194" s="6" t="s">
        <v>18</v>
      </c>
      <c r="G194" s="120">
        <v>5190</v>
      </c>
      <c r="H194" s="65">
        <v>28</v>
      </c>
      <c r="I194" s="65">
        <f t="shared" si="12"/>
        <v>145320</v>
      </c>
    </row>
    <row r="195" spans="1:9" ht="11.25" customHeight="1">
      <c r="A195" s="148" t="s">
        <v>200</v>
      </c>
      <c r="B195" s="149" t="s">
        <v>139</v>
      </c>
      <c r="C195" s="149" t="s">
        <v>201</v>
      </c>
      <c r="D195" s="6">
        <f t="shared" si="13"/>
        <v>186</v>
      </c>
      <c r="E195" s="27" t="s">
        <v>202</v>
      </c>
      <c r="F195" s="6" t="s">
        <v>15</v>
      </c>
      <c r="G195" s="120">
        <v>286</v>
      </c>
      <c r="H195" s="65">
        <v>6710</v>
      </c>
      <c r="I195" s="65">
        <f t="shared" si="12"/>
        <v>1919060</v>
      </c>
    </row>
    <row r="196" spans="1:9" ht="11.25">
      <c r="A196" s="148"/>
      <c r="B196" s="149"/>
      <c r="C196" s="149"/>
      <c r="D196" s="6">
        <f t="shared" si="13"/>
        <v>187</v>
      </c>
      <c r="E196" s="27" t="s">
        <v>203</v>
      </c>
      <c r="F196" s="6" t="s">
        <v>15</v>
      </c>
      <c r="G196" s="120">
        <v>643</v>
      </c>
      <c r="H196" s="65">
        <v>9097</v>
      </c>
      <c r="I196" s="65">
        <f t="shared" si="12"/>
        <v>5849371</v>
      </c>
    </row>
    <row r="197" spans="1:9" ht="33.75">
      <c r="A197" s="148"/>
      <c r="B197" s="149"/>
      <c r="C197" s="149"/>
      <c r="D197" s="6">
        <f t="shared" si="13"/>
        <v>188</v>
      </c>
      <c r="E197" s="27" t="s">
        <v>204</v>
      </c>
      <c r="F197" s="6" t="s">
        <v>15</v>
      </c>
      <c r="G197" s="120">
        <v>78</v>
      </c>
      <c r="H197" s="65">
        <v>1296</v>
      </c>
      <c r="I197" s="65">
        <f t="shared" si="12"/>
        <v>101088</v>
      </c>
    </row>
    <row r="198" spans="1:9" ht="22.5">
      <c r="A198" s="148"/>
      <c r="B198" s="149"/>
      <c r="C198" s="149"/>
      <c r="D198" s="6">
        <f t="shared" si="13"/>
        <v>189</v>
      </c>
      <c r="E198" s="27" t="s">
        <v>205</v>
      </c>
      <c r="F198" s="6" t="s">
        <v>131</v>
      </c>
      <c r="G198" s="120">
        <v>6400</v>
      </c>
      <c r="H198" s="65">
        <v>900</v>
      </c>
      <c r="I198" s="65">
        <f t="shared" si="12"/>
        <v>5760000</v>
      </c>
    </row>
    <row r="199" spans="1:9" ht="22.5">
      <c r="A199" s="148"/>
      <c r="B199" s="149"/>
      <c r="C199" s="149"/>
      <c r="D199" s="6">
        <f t="shared" si="13"/>
        <v>190</v>
      </c>
      <c r="E199" s="27" t="s">
        <v>206</v>
      </c>
      <c r="F199" s="6" t="s">
        <v>15</v>
      </c>
      <c r="G199" s="120">
        <v>14000</v>
      </c>
      <c r="H199" s="65">
        <v>725</v>
      </c>
      <c r="I199" s="65">
        <f t="shared" si="12"/>
        <v>10150000</v>
      </c>
    </row>
    <row r="200" spans="1:9" ht="33.75">
      <c r="A200" s="148"/>
      <c r="B200" s="149"/>
      <c r="C200" s="149"/>
      <c r="D200" s="6">
        <f t="shared" si="13"/>
        <v>191</v>
      </c>
      <c r="E200" s="27" t="s">
        <v>140</v>
      </c>
      <c r="F200" s="6" t="s">
        <v>15</v>
      </c>
      <c r="G200" s="120">
        <v>2400</v>
      </c>
      <c r="H200" s="65">
        <v>18100</v>
      </c>
      <c r="I200" s="65">
        <f t="shared" si="12"/>
        <v>43440000</v>
      </c>
    </row>
    <row r="201" spans="1:9" ht="33.75">
      <c r="A201" s="148"/>
      <c r="B201" s="149"/>
      <c r="C201" s="149"/>
      <c r="D201" s="6">
        <f t="shared" si="13"/>
        <v>192</v>
      </c>
      <c r="E201" s="27" t="s">
        <v>141</v>
      </c>
      <c r="F201" s="6" t="s">
        <v>15</v>
      </c>
      <c r="G201" s="120">
        <v>320</v>
      </c>
      <c r="H201" s="65">
        <v>13900</v>
      </c>
      <c r="I201" s="65">
        <f t="shared" si="12"/>
        <v>4448000</v>
      </c>
    </row>
    <row r="202" spans="1:9" ht="22.5">
      <c r="A202" s="148"/>
      <c r="B202" s="149"/>
      <c r="C202" s="149"/>
      <c r="D202" s="6">
        <f t="shared" si="13"/>
        <v>193</v>
      </c>
      <c r="E202" s="27" t="s">
        <v>563</v>
      </c>
      <c r="F202" s="6" t="s">
        <v>15</v>
      </c>
      <c r="G202" s="120">
        <v>830</v>
      </c>
      <c r="H202" s="65">
        <v>2130</v>
      </c>
      <c r="I202" s="65">
        <f t="shared" si="12"/>
        <v>1767900</v>
      </c>
    </row>
    <row r="203" spans="1:9" ht="33.75">
      <c r="A203" s="148"/>
      <c r="B203" s="149"/>
      <c r="C203" s="149"/>
      <c r="D203" s="6">
        <f t="shared" si="13"/>
        <v>194</v>
      </c>
      <c r="E203" s="27" t="s">
        <v>207</v>
      </c>
      <c r="F203" s="6" t="s">
        <v>15</v>
      </c>
      <c r="G203" s="120">
        <v>6000</v>
      </c>
      <c r="H203" s="65">
        <v>2800</v>
      </c>
      <c r="I203" s="65">
        <f t="shared" si="12"/>
        <v>16800000</v>
      </c>
    </row>
    <row r="204" spans="1:9" ht="33.75">
      <c r="A204" s="148"/>
      <c r="B204" s="149"/>
      <c r="C204" s="149"/>
      <c r="D204" s="6">
        <f t="shared" si="13"/>
        <v>195</v>
      </c>
      <c r="E204" s="27" t="s">
        <v>208</v>
      </c>
      <c r="F204" s="6" t="s">
        <v>15</v>
      </c>
      <c r="G204" s="120">
        <v>878</v>
      </c>
      <c r="H204" s="65">
        <v>1900</v>
      </c>
      <c r="I204" s="65">
        <f t="shared" si="12"/>
        <v>1668200</v>
      </c>
    </row>
    <row r="205" spans="1:9" ht="33.75" customHeight="1">
      <c r="A205" s="148"/>
      <c r="B205" s="149"/>
      <c r="C205" s="149"/>
      <c r="D205" s="6">
        <f t="shared" si="13"/>
        <v>196</v>
      </c>
      <c r="E205" s="27" t="s">
        <v>209</v>
      </c>
      <c r="F205" s="6" t="s">
        <v>18</v>
      </c>
      <c r="G205" s="120">
        <v>27000</v>
      </c>
      <c r="H205" s="65">
        <v>7</v>
      </c>
      <c r="I205" s="65">
        <f t="shared" si="12"/>
        <v>189000</v>
      </c>
    </row>
    <row r="206" spans="1:9" ht="22.5">
      <c r="A206" s="148"/>
      <c r="B206" s="149"/>
      <c r="C206" s="149"/>
      <c r="D206" s="6">
        <f t="shared" si="13"/>
        <v>197</v>
      </c>
      <c r="E206" s="27" t="s">
        <v>145</v>
      </c>
      <c r="F206" s="6" t="s">
        <v>15</v>
      </c>
      <c r="G206" s="120">
        <v>2000</v>
      </c>
      <c r="H206" s="65">
        <v>10100</v>
      </c>
      <c r="I206" s="65">
        <f t="shared" si="12"/>
        <v>20200000</v>
      </c>
    </row>
    <row r="207" spans="1:9" ht="22.5">
      <c r="A207" s="148"/>
      <c r="B207" s="149"/>
      <c r="C207" s="149"/>
      <c r="D207" s="6">
        <f t="shared" si="13"/>
        <v>198</v>
      </c>
      <c r="E207" s="27" t="s">
        <v>146</v>
      </c>
      <c r="F207" s="6" t="s">
        <v>15</v>
      </c>
      <c r="G207" s="120">
        <v>4500</v>
      </c>
      <c r="H207" s="65">
        <v>11100</v>
      </c>
      <c r="I207" s="65">
        <f t="shared" si="12"/>
        <v>49950000</v>
      </c>
    </row>
    <row r="208" spans="1:9" ht="22.5">
      <c r="A208" s="148"/>
      <c r="B208" s="149"/>
      <c r="C208" s="149"/>
      <c r="D208" s="6">
        <f t="shared" si="13"/>
        <v>199</v>
      </c>
      <c r="E208" s="27" t="s">
        <v>210</v>
      </c>
      <c r="F208" s="6" t="s">
        <v>15</v>
      </c>
      <c r="G208" s="120">
        <v>320</v>
      </c>
      <c r="H208" s="65">
        <v>7100</v>
      </c>
      <c r="I208" s="65">
        <f t="shared" si="12"/>
        <v>2272000</v>
      </c>
    </row>
    <row r="209" spans="1:9" ht="22.5">
      <c r="A209" s="148"/>
      <c r="B209" s="149"/>
      <c r="C209" s="149"/>
      <c r="D209" s="6">
        <f t="shared" si="13"/>
        <v>200</v>
      </c>
      <c r="E209" s="27" t="s">
        <v>211</v>
      </c>
      <c r="F209" s="6" t="s">
        <v>15</v>
      </c>
      <c r="G209" s="120">
        <v>350</v>
      </c>
      <c r="H209" s="65">
        <v>7720</v>
      </c>
      <c r="I209" s="65">
        <f t="shared" si="12"/>
        <v>2702000</v>
      </c>
    </row>
    <row r="210" spans="1:9" ht="22.5">
      <c r="A210" s="148"/>
      <c r="B210" s="149"/>
      <c r="C210" s="149"/>
      <c r="D210" s="6">
        <f t="shared" si="13"/>
        <v>201</v>
      </c>
      <c r="E210" s="27" t="s">
        <v>212</v>
      </c>
      <c r="F210" s="6" t="s">
        <v>15</v>
      </c>
      <c r="G210" s="120">
        <v>1500</v>
      </c>
      <c r="H210" s="65">
        <v>12650</v>
      </c>
      <c r="I210" s="65">
        <f t="shared" si="12"/>
        <v>18975000</v>
      </c>
    </row>
    <row r="211" spans="1:9" ht="22.5">
      <c r="A211" s="148"/>
      <c r="B211" s="149"/>
      <c r="C211" s="149"/>
      <c r="D211" s="6">
        <f t="shared" si="13"/>
        <v>202</v>
      </c>
      <c r="E211" s="27" t="s">
        <v>213</v>
      </c>
      <c r="F211" s="6" t="s">
        <v>15</v>
      </c>
      <c r="G211" s="120">
        <v>700</v>
      </c>
      <c r="H211" s="65">
        <v>14750</v>
      </c>
      <c r="I211" s="65">
        <f t="shared" si="12"/>
        <v>10325000</v>
      </c>
    </row>
    <row r="212" spans="1:9" ht="22.5">
      <c r="A212" s="148"/>
      <c r="B212" s="149"/>
      <c r="C212" s="149"/>
      <c r="D212" s="6">
        <f t="shared" si="13"/>
        <v>203</v>
      </c>
      <c r="E212" s="27" t="s">
        <v>214</v>
      </c>
      <c r="F212" s="6" t="s">
        <v>15</v>
      </c>
      <c r="G212" s="120">
        <v>5000</v>
      </c>
      <c r="H212" s="65">
        <v>600</v>
      </c>
      <c r="I212" s="65">
        <f t="shared" si="12"/>
        <v>3000000</v>
      </c>
    </row>
    <row r="213" spans="1:9" ht="22.5">
      <c r="A213" s="148"/>
      <c r="B213" s="149"/>
      <c r="C213" s="149"/>
      <c r="D213" s="6">
        <f t="shared" si="13"/>
        <v>204</v>
      </c>
      <c r="E213" s="27" t="s">
        <v>215</v>
      </c>
      <c r="F213" s="6" t="s">
        <v>10</v>
      </c>
      <c r="G213" s="120">
        <v>500</v>
      </c>
      <c r="H213" s="65">
        <v>355</v>
      </c>
      <c r="I213" s="65">
        <f t="shared" si="12"/>
        <v>177500</v>
      </c>
    </row>
    <row r="214" spans="1:9" ht="11.25">
      <c r="A214" s="148"/>
      <c r="B214" s="149"/>
      <c r="C214" s="149"/>
      <c r="D214" s="6">
        <f t="shared" si="13"/>
        <v>205</v>
      </c>
      <c r="E214" s="27" t="s">
        <v>216</v>
      </c>
      <c r="F214" s="6" t="s">
        <v>15</v>
      </c>
      <c r="G214" s="120">
        <v>21</v>
      </c>
      <c r="H214" s="65">
        <v>3195</v>
      </c>
      <c r="I214" s="65">
        <f t="shared" si="12"/>
        <v>67095</v>
      </c>
    </row>
    <row r="215" spans="1:9" ht="22.5">
      <c r="A215" s="148"/>
      <c r="B215" s="149"/>
      <c r="C215" s="149"/>
      <c r="D215" s="6">
        <f t="shared" si="13"/>
        <v>206</v>
      </c>
      <c r="E215" s="27" t="s">
        <v>217</v>
      </c>
      <c r="F215" s="6" t="s">
        <v>15</v>
      </c>
      <c r="G215" s="120">
        <v>60</v>
      </c>
      <c r="H215" s="65">
        <v>9045</v>
      </c>
      <c r="I215" s="65">
        <f t="shared" si="12"/>
        <v>542700</v>
      </c>
    </row>
    <row r="216" spans="1:9" ht="11.25">
      <c r="A216" s="148"/>
      <c r="B216" s="149"/>
      <c r="C216" s="149"/>
      <c r="D216" s="6">
        <f t="shared" si="13"/>
        <v>207</v>
      </c>
      <c r="E216" s="27" t="s">
        <v>218</v>
      </c>
      <c r="F216" s="6" t="s">
        <v>15</v>
      </c>
      <c r="G216" s="120">
        <v>150</v>
      </c>
      <c r="H216" s="65">
        <v>2085</v>
      </c>
      <c r="I216" s="65">
        <f t="shared" si="12"/>
        <v>312750</v>
      </c>
    </row>
    <row r="217" spans="1:9" ht="22.5">
      <c r="A217" s="148"/>
      <c r="B217" s="149"/>
      <c r="C217" s="149"/>
      <c r="D217" s="6">
        <f t="shared" si="13"/>
        <v>208</v>
      </c>
      <c r="E217" s="27" t="s">
        <v>219</v>
      </c>
      <c r="F217" s="6" t="s">
        <v>15</v>
      </c>
      <c r="G217" s="120">
        <v>1300</v>
      </c>
      <c r="H217" s="65">
        <v>2490</v>
      </c>
      <c r="I217" s="65">
        <f t="shared" si="12"/>
        <v>3237000</v>
      </c>
    </row>
    <row r="218" spans="1:9" ht="22.5">
      <c r="A218" s="148"/>
      <c r="B218" s="149"/>
      <c r="C218" s="149"/>
      <c r="D218" s="6">
        <f t="shared" si="13"/>
        <v>209</v>
      </c>
      <c r="E218" s="27" t="s">
        <v>220</v>
      </c>
      <c r="F218" s="6" t="s">
        <v>15</v>
      </c>
      <c r="G218" s="120">
        <v>700</v>
      </c>
      <c r="H218" s="65">
        <v>5885</v>
      </c>
      <c r="I218" s="65">
        <f t="shared" si="12"/>
        <v>4119500</v>
      </c>
    </row>
    <row r="219" spans="1:9" ht="22.5">
      <c r="A219" s="148"/>
      <c r="B219" s="149"/>
      <c r="C219" s="149"/>
      <c r="D219" s="6">
        <f t="shared" si="13"/>
        <v>210</v>
      </c>
      <c r="E219" s="27" t="s">
        <v>221</v>
      </c>
      <c r="F219" s="6" t="s">
        <v>15</v>
      </c>
      <c r="G219" s="120">
        <v>350</v>
      </c>
      <c r="H219" s="65">
        <v>6930</v>
      </c>
      <c r="I219" s="65">
        <f t="shared" si="12"/>
        <v>2425500</v>
      </c>
    </row>
    <row r="220" spans="1:9" ht="22.5" customHeight="1">
      <c r="A220" s="148"/>
      <c r="B220" s="149"/>
      <c r="C220" s="149" t="s">
        <v>222</v>
      </c>
      <c r="D220" s="6">
        <f t="shared" si="13"/>
        <v>211</v>
      </c>
      <c r="E220" s="27" t="s">
        <v>223</v>
      </c>
      <c r="F220" s="6" t="s">
        <v>224</v>
      </c>
      <c r="G220" s="120">
        <v>3500</v>
      </c>
      <c r="H220" s="65">
        <v>215</v>
      </c>
      <c r="I220" s="65">
        <f t="shared" si="12"/>
        <v>752500</v>
      </c>
    </row>
    <row r="221" spans="1:9" ht="22.5">
      <c r="A221" s="148"/>
      <c r="B221" s="149"/>
      <c r="C221" s="149"/>
      <c r="D221" s="6">
        <f t="shared" si="13"/>
        <v>212</v>
      </c>
      <c r="E221" s="27" t="s">
        <v>225</v>
      </c>
      <c r="F221" s="6" t="s">
        <v>18</v>
      </c>
      <c r="G221" s="120">
        <v>15000</v>
      </c>
      <c r="H221" s="65">
        <v>195</v>
      </c>
      <c r="I221" s="65">
        <f t="shared" si="12"/>
        <v>2925000</v>
      </c>
    </row>
    <row r="222" spans="1:9" ht="22.5">
      <c r="A222" s="148"/>
      <c r="B222" s="149"/>
      <c r="C222" s="149"/>
      <c r="D222" s="6">
        <f t="shared" si="13"/>
        <v>213</v>
      </c>
      <c r="E222" s="27" t="s">
        <v>226</v>
      </c>
      <c r="F222" s="6" t="s">
        <v>224</v>
      </c>
      <c r="G222" s="120">
        <v>13000</v>
      </c>
      <c r="H222" s="65">
        <v>120</v>
      </c>
      <c r="I222" s="65">
        <f t="shared" si="12"/>
        <v>1560000</v>
      </c>
    </row>
    <row r="223" spans="1:9" ht="22.5">
      <c r="A223" s="148"/>
      <c r="B223" s="149"/>
      <c r="C223" s="149"/>
      <c r="D223" s="6">
        <f t="shared" si="13"/>
        <v>214</v>
      </c>
      <c r="E223" s="35" t="s">
        <v>227</v>
      </c>
      <c r="F223" s="6" t="s">
        <v>18</v>
      </c>
      <c r="G223" s="120">
        <v>14000</v>
      </c>
      <c r="H223" s="65">
        <v>150</v>
      </c>
      <c r="I223" s="65">
        <f t="shared" si="12"/>
        <v>2100000</v>
      </c>
    </row>
    <row r="224" spans="1:9" ht="11.25" customHeight="1">
      <c r="A224" s="148" t="s">
        <v>228</v>
      </c>
      <c r="B224" s="149" t="s">
        <v>139</v>
      </c>
      <c r="C224" s="149" t="s">
        <v>229</v>
      </c>
      <c r="D224" s="6">
        <f t="shared" si="13"/>
        <v>215</v>
      </c>
      <c r="E224" s="27" t="s">
        <v>230</v>
      </c>
      <c r="F224" s="6" t="s">
        <v>18</v>
      </c>
      <c r="G224" s="120">
        <v>31250</v>
      </c>
      <c r="H224" s="65">
        <v>210</v>
      </c>
      <c r="I224" s="65">
        <f t="shared" si="12"/>
        <v>6562500</v>
      </c>
    </row>
    <row r="225" spans="1:9" ht="11.25">
      <c r="A225" s="148"/>
      <c r="B225" s="149"/>
      <c r="C225" s="149"/>
      <c r="D225" s="6">
        <f t="shared" si="13"/>
        <v>216</v>
      </c>
      <c r="E225" s="27" t="s">
        <v>570</v>
      </c>
      <c r="F225" s="6" t="s">
        <v>27</v>
      </c>
      <c r="G225" s="120">
        <v>60</v>
      </c>
      <c r="H225" s="73">
        <v>502</v>
      </c>
      <c r="I225" s="65">
        <f t="shared" si="12"/>
        <v>30120</v>
      </c>
    </row>
    <row r="226" spans="1:9" ht="11.25">
      <c r="A226" s="148"/>
      <c r="B226" s="149"/>
      <c r="C226" s="149"/>
      <c r="D226" s="6">
        <f t="shared" si="13"/>
        <v>217</v>
      </c>
      <c r="E226" s="27" t="s">
        <v>571</v>
      </c>
      <c r="F226" s="6" t="s">
        <v>27</v>
      </c>
      <c r="G226" s="120">
        <v>56</v>
      </c>
      <c r="H226" s="73">
        <v>940</v>
      </c>
      <c r="I226" s="65">
        <f t="shared" si="12"/>
        <v>52640</v>
      </c>
    </row>
    <row r="227" spans="1:9" ht="22.5">
      <c r="A227" s="148"/>
      <c r="B227" s="149"/>
      <c r="C227" s="149"/>
      <c r="D227" s="6">
        <f t="shared" si="13"/>
        <v>218</v>
      </c>
      <c r="E227" s="27" t="s">
        <v>231</v>
      </c>
      <c r="F227" s="6" t="s">
        <v>18</v>
      </c>
      <c r="G227" s="120">
        <v>3650</v>
      </c>
      <c r="H227" s="73">
        <v>123</v>
      </c>
      <c r="I227" s="65">
        <f t="shared" si="12"/>
        <v>448950</v>
      </c>
    </row>
    <row r="228" spans="1:9" ht="11.25">
      <c r="A228" s="148"/>
      <c r="B228" s="149"/>
      <c r="C228" s="149"/>
      <c r="D228" s="6">
        <f t="shared" si="13"/>
        <v>219</v>
      </c>
      <c r="E228" s="27" t="s">
        <v>232</v>
      </c>
      <c r="F228" s="6" t="s">
        <v>18</v>
      </c>
      <c r="G228" s="120">
        <v>16050</v>
      </c>
      <c r="H228" s="65">
        <v>33</v>
      </c>
      <c r="I228" s="65">
        <f t="shared" si="12"/>
        <v>529650</v>
      </c>
    </row>
    <row r="229" spans="1:9" ht="11.25">
      <c r="A229" s="148"/>
      <c r="B229" s="149"/>
      <c r="C229" s="149"/>
      <c r="D229" s="6">
        <f t="shared" si="13"/>
        <v>220</v>
      </c>
      <c r="E229" s="27" t="s">
        <v>209</v>
      </c>
      <c r="F229" s="6" t="s">
        <v>18</v>
      </c>
      <c r="G229" s="120">
        <v>2340</v>
      </c>
      <c r="H229" s="65">
        <v>7</v>
      </c>
      <c r="I229" s="65">
        <f t="shared" si="12"/>
        <v>16380</v>
      </c>
    </row>
    <row r="230" spans="1:9" ht="22.5" customHeight="1">
      <c r="A230" s="148" t="s">
        <v>233</v>
      </c>
      <c r="B230" s="149" t="s">
        <v>37</v>
      </c>
      <c r="C230" s="149" t="s">
        <v>234</v>
      </c>
      <c r="D230" s="6">
        <f t="shared" si="13"/>
        <v>221</v>
      </c>
      <c r="E230" s="27" t="s">
        <v>235</v>
      </c>
      <c r="F230" s="6" t="s">
        <v>131</v>
      </c>
      <c r="G230" s="120">
        <v>290</v>
      </c>
      <c r="H230" s="65">
        <v>11.9</v>
      </c>
      <c r="I230" s="65">
        <f t="shared" si="12"/>
        <v>3451</v>
      </c>
    </row>
    <row r="231" spans="1:9" ht="11.25">
      <c r="A231" s="148"/>
      <c r="B231" s="149"/>
      <c r="C231" s="149"/>
      <c r="D231" s="6">
        <f t="shared" si="13"/>
        <v>222</v>
      </c>
      <c r="E231" s="27" t="s">
        <v>236</v>
      </c>
      <c r="F231" s="6" t="s">
        <v>18</v>
      </c>
      <c r="G231" s="120">
        <v>62800</v>
      </c>
      <c r="H231" s="65">
        <v>93.5</v>
      </c>
      <c r="I231" s="65">
        <f t="shared" si="12"/>
        <v>5871800</v>
      </c>
    </row>
    <row r="232" spans="1:9" ht="33.75" customHeight="1">
      <c r="A232" s="148" t="s">
        <v>237</v>
      </c>
      <c r="B232" s="149" t="s">
        <v>139</v>
      </c>
      <c r="C232" s="149" t="s">
        <v>234</v>
      </c>
      <c r="D232" s="6">
        <f t="shared" si="13"/>
        <v>223</v>
      </c>
      <c r="E232" s="27" t="s">
        <v>238</v>
      </c>
      <c r="F232" s="6" t="s">
        <v>18</v>
      </c>
      <c r="G232" s="120">
        <v>180000</v>
      </c>
      <c r="H232" s="65">
        <v>6.8</v>
      </c>
      <c r="I232" s="65">
        <f t="shared" si="12"/>
        <v>1224000</v>
      </c>
    </row>
    <row r="233" spans="1:9" ht="22.5">
      <c r="A233" s="148"/>
      <c r="B233" s="149"/>
      <c r="C233" s="149"/>
      <c r="D233" s="6">
        <f t="shared" si="13"/>
        <v>224</v>
      </c>
      <c r="E233" s="27" t="s">
        <v>239</v>
      </c>
      <c r="F233" s="6" t="s">
        <v>15</v>
      </c>
      <c r="G233" s="120">
        <v>1560</v>
      </c>
      <c r="H233" s="65">
        <v>1490</v>
      </c>
      <c r="I233" s="65">
        <f t="shared" si="12"/>
        <v>2324400</v>
      </c>
    </row>
    <row r="234" spans="1:9" ht="22.5">
      <c r="A234" s="148"/>
      <c r="B234" s="149"/>
      <c r="C234" s="149"/>
      <c r="D234" s="6">
        <f t="shared" si="13"/>
        <v>225</v>
      </c>
      <c r="E234" s="27" t="s">
        <v>240</v>
      </c>
      <c r="F234" s="6" t="s">
        <v>224</v>
      </c>
      <c r="G234" s="120">
        <v>22109</v>
      </c>
      <c r="H234" s="65">
        <v>64</v>
      </c>
      <c r="I234" s="65">
        <f t="shared" si="12"/>
        <v>1414976</v>
      </c>
    </row>
    <row r="235" spans="1:9" ht="22.5">
      <c r="A235" s="148"/>
      <c r="B235" s="149"/>
      <c r="C235" s="149"/>
      <c r="D235" s="6">
        <f t="shared" si="13"/>
        <v>226</v>
      </c>
      <c r="E235" s="27" t="s">
        <v>241</v>
      </c>
      <c r="F235" s="6" t="s">
        <v>224</v>
      </c>
      <c r="G235" s="120">
        <v>2117</v>
      </c>
      <c r="H235" s="65">
        <v>122</v>
      </c>
      <c r="I235" s="65">
        <f t="shared" si="12"/>
        <v>258274</v>
      </c>
    </row>
    <row r="236" spans="1:9" ht="33.75" customHeight="1">
      <c r="A236" s="148"/>
      <c r="B236" s="149"/>
      <c r="C236" s="149"/>
      <c r="D236" s="6">
        <f t="shared" si="13"/>
        <v>227</v>
      </c>
      <c r="E236" s="27" t="s">
        <v>242</v>
      </c>
      <c r="F236" s="6" t="s">
        <v>21</v>
      </c>
      <c r="G236" s="120">
        <v>120000</v>
      </c>
      <c r="H236" s="65">
        <v>17</v>
      </c>
      <c r="I236" s="65">
        <f t="shared" si="12"/>
        <v>2040000</v>
      </c>
    </row>
    <row r="237" spans="1:9" ht="11.25">
      <c r="A237" s="148"/>
      <c r="B237" s="149"/>
      <c r="C237" s="149"/>
      <c r="D237" s="6">
        <f t="shared" si="13"/>
        <v>228</v>
      </c>
      <c r="E237" s="27" t="s">
        <v>243</v>
      </c>
      <c r="F237" s="6" t="s">
        <v>21</v>
      </c>
      <c r="G237" s="120">
        <v>110000</v>
      </c>
      <c r="H237" s="65">
        <v>30.5</v>
      </c>
      <c r="I237" s="65">
        <f t="shared" si="12"/>
        <v>3355000</v>
      </c>
    </row>
    <row r="238" spans="1:9" ht="11.25">
      <c r="A238" s="148"/>
      <c r="B238" s="149"/>
      <c r="C238" s="149"/>
      <c r="D238" s="6">
        <f t="shared" si="13"/>
        <v>229</v>
      </c>
      <c r="E238" s="27" t="s">
        <v>244</v>
      </c>
      <c r="F238" s="6" t="s">
        <v>10</v>
      </c>
      <c r="G238" s="120">
        <v>257.55</v>
      </c>
      <c r="H238" s="65">
        <v>1450</v>
      </c>
      <c r="I238" s="65">
        <f t="shared" si="12"/>
        <v>373447.5</v>
      </c>
    </row>
    <row r="239" spans="1:9" ht="22.5">
      <c r="A239" s="148"/>
      <c r="B239" s="149"/>
      <c r="C239" s="149"/>
      <c r="D239" s="6">
        <f t="shared" si="13"/>
        <v>230</v>
      </c>
      <c r="E239" s="27" t="s">
        <v>245</v>
      </c>
      <c r="F239" s="6" t="s">
        <v>18</v>
      </c>
      <c r="G239" s="120">
        <v>400000</v>
      </c>
      <c r="H239" s="65">
        <v>34</v>
      </c>
      <c r="I239" s="65">
        <f aca="true" t="shared" si="14" ref="I239:I302">G239*H239</f>
        <v>13600000</v>
      </c>
    </row>
    <row r="240" spans="1:9" ht="22.5">
      <c r="A240" s="148"/>
      <c r="B240" s="149"/>
      <c r="C240" s="149"/>
      <c r="D240" s="6">
        <f aca="true" t="shared" si="15" ref="D240:D303">D239+1</f>
        <v>231</v>
      </c>
      <c r="E240" s="27" t="s">
        <v>246</v>
      </c>
      <c r="F240" s="6" t="s">
        <v>18</v>
      </c>
      <c r="G240" s="120">
        <v>22185</v>
      </c>
      <c r="H240" s="65">
        <v>56</v>
      </c>
      <c r="I240" s="65">
        <f t="shared" si="14"/>
        <v>1242360</v>
      </c>
    </row>
    <row r="241" spans="1:9" ht="11.25">
      <c r="A241" s="148"/>
      <c r="B241" s="149"/>
      <c r="C241" s="149"/>
      <c r="D241" s="6">
        <f t="shared" si="15"/>
        <v>232</v>
      </c>
      <c r="E241" s="27" t="s">
        <v>247</v>
      </c>
      <c r="F241" s="6" t="s">
        <v>18</v>
      </c>
      <c r="G241" s="120">
        <v>200000</v>
      </c>
      <c r="H241" s="65">
        <v>7.6</v>
      </c>
      <c r="I241" s="65">
        <f t="shared" si="14"/>
        <v>1520000</v>
      </c>
    </row>
    <row r="242" spans="1:9" ht="33.75">
      <c r="A242" s="148"/>
      <c r="B242" s="149"/>
      <c r="C242" s="149"/>
      <c r="D242" s="6">
        <f t="shared" si="15"/>
        <v>233</v>
      </c>
      <c r="E242" s="27" t="s">
        <v>248</v>
      </c>
      <c r="F242" s="6" t="s">
        <v>18</v>
      </c>
      <c r="G242" s="120">
        <v>10430</v>
      </c>
      <c r="H242" s="65">
        <v>15.2</v>
      </c>
      <c r="I242" s="65">
        <f t="shared" si="14"/>
        <v>158536</v>
      </c>
    </row>
    <row r="243" spans="1:9" ht="45" customHeight="1">
      <c r="A243" s="148"/>
      <c r="B243" s="149"/>
      <c r="C243" s="149"/>
      <c r="D243" s="6">
        <f t="shared" si="15"/>
        <v>234</v>
      </c>
      <c r="E243" s="35" t="s">
        <v>249</v>
      </c>
      <c r="F243" s="6" t="s">
        <v>18</v>
      </c>
      <c r="G243" s="120">
        <v>1632</v>
      </c>
      <c r="H243" s="65">
        <v>100</v>
      </c>
      <c r="I243" s="65">
        <f t="shared" si="14"/>
        <v>163200</v>
      </c>
    </row>
    <row r="244" spans="1:9" ht="33.75" customHeight="1">
      <c r="A244" s="148"/>
      <c r="B244" s="149"/>
      <c r="C244" s="149"/>
      <c r="D244" s="6">
        <f t="shared" si="15"/>
        <v>235</v>
      </c>
      <c r="E244" s="27" t="s">
        <v>250</v>
      </c>
      <c r="F244" s="6" t="s">
        <v>18</v>
      </c>
      <c r="G244" s="121">
        <v>204</v>
      </c>
      <c r="H244" s="65">
        <v>27</v>
      </c>
      <c r="I244" s="65">
        <f t="shared" si="14"/>
        <v>5508</v>
      </c>
    </row>
    <row r="245" spans="1:9" ht="11.25">
      <c r="A245" s="148"/>
      <c r="B245" s="149"/>
      <c r="C245" s="149"/>
      <c r="D245" s="6">
        <f t="shared" si="15"/>
        <v>236</v>
      </c>
      <c r="E245" s="27" t="s">
        <v>251</v>
      </c>
      <c r="F245" s="6" t="s">
        <v>18</v>
      </c>
      <c r="G245" s="120">
        <v>13000</v>
      </c>
      <c r="H245" s="65">
        <v>43</v>
      </c>
      <c r="I245" s="65">
        <f t="shared" si="14"/>
        <v>559000</v>
      </c>
    </row>
    <row r="246" spans="1:9" ht="22.5">
      <c r="A246" s="148"/>
      <c r="B246" s="149"/>
      <c r="C246" s="149"/>
      <c r="D246" s="6">
        <f t="shared" si="15"/>
        <v>237</v>
      </c>
      <c r="E246" s="27" t="s">
        <v>252</v>
      </c>
      <c r="F246" s="6" t="s">
        <v>18</v>
      </c>
      <c r="G246" s="120">
        <v>53000</v>
      </c>
      <c r="H246" s="65">
        <v>177</v>
      </c>
      <c r="I246" s="65">
        <f t="shared" si="14"/>
        <v>9381000</v>
      </c>
    </row>
    <row r="247" spans="1:9" ht="11.25">
      <c r="A247" s="148"/>
      <c r="B247" s="149"/>
      <c r="C247" s="149"/>
      <c r="D247" s="6">
        <f t="shared" si="15"/>
        <v>238</v>
      </c>
      <c r="E247" s="27" t="s">
        <v>253</v>
      </c>
      <c r="F247" s="6" t="s">
        <v>18</v>
      </c>
      <c r="G247" s="120">
        <v>24000</v>
      </c>
      <c r="H247" s="65">
        <v>69</v>
      </c>
      <c r="I247" s="65">
        <f t="shared" si="14"/>
        <v>1656000</v>
      </c>
    </row>
    <row r="248" spans="1:9" ht="11.25">
      <c r="A248" s="148"/>
      <c r="B248" s="149"/>
      <c r="C248" s="149"/>
      <c r="D248" s="6">
        <f t="shared" si="15"/>
        <v>239</v>
      </c>
      <c r="E248" s="27" t="s">
        <v>254</v>
      </c>
      <c r="F248" s="6" t="s">
        <v>18</v>
      </c>
      <c r="G248" s="120">
        <v>58000</v>
      </c>
      <c r="H248" s="65">
        <v>145</v>
      </c>
      <c r="I248" s="65">
        <f t="shared" si="14"/>
        <v>8410000</v>
      </c>
    </row>
    <row r="249" spans="1:9" ht="11.25">
      <c r="A249" s="148"/>
      <c r="B249" s="149"/>
      <c r="C249" s="149"/>
      <c r="D249" s="6">
        <f t="shared" si="15"/>
        <v>240</v>
      </c>
      <c r="E249" s="27" t="s">
        <v>255</v>
      </c>
      <c r="F249" s="6" t="s">
        <v>18</v>
      </c>
      <c r="G249" s="120">
        <v>1352</v>
      </c>
      <c r="H249" s="65">
        <v>20</v>
      </c>
      <c r="I249" s="65">
        <f t="shared" si="14"/>
        <v>27040</v>
      </c>
    </row>
    <row r="250" spans="1:9" ht="11.25">
      <c r="A250" s="148"/>
      <c r="B250" s="149"/>
      <c r="C250" s="149"/>
      <c r="D250" s="6">
        <f t="shared" si="15"/>
        <v>241</v>
      </c>
      <c r="E250" s="27" t="s">
        <v>256</v>
      </c>
      <c r="F250" s="6" t="s">
        <v>21</v>
      </c>
      <c r="G250" s="120">
        <v>40000</v>
      </c>
      <c r="H250" s="65">
        <v>380</v>
      </c>
      <c r="I250" s="65">
        <f t="shared" si="14"/>
        <v>15200000</v>
      </c>
    </row>
    <row r="251" spans="1:9" ht="11.25">
      <c r="A251" s="148"/>
      <c r="B251" s="149"/>
      <c r="C251" s="149"/>
      <c r="D251" s="6">
        <f t="shared" si="15"/>
        <v>242</v>
      </c>
      <c r="E251" s="27" t="s">
        <v>257</v>
      </c>
      <c r="F251" s="6" t="s">
        <v>21</v>
      </c>
      <c r="G251" s="120">
        <v>40000</v>
      </c>
      <c r="H251" s="65">
        <v>760</v>
      </c>
      <c r="I251" s="65">
        <f t="shared" si="14"/>
        <v>30400000</v>
      </c>
    </row>
    <row r="252" spans="1:9" ht="11.25">
      <c r="A252" s="148"/>
      <c r="B252" s="149"/>
      <c r="C252" s="149"/>
      <c r="D252" s="6">
        <f t="shared" si="15"/>
        <v>243</v>
      </c>
      <c r="E252" s="27" t="s">
        <v>258</v>
      </c>
      <c r="F252" s="6" t="s">
        <v>18</v>
      </c>
      <c r="G252" s="120">
        <v>816</v>
      </c>
      <c r="H252" s="65">
        <v>165</v>
      </c>
      <c r="I252" s="65">
        <f t="shared" si="14"/>
        <v>134640</v>
      </c>
    </row>
    <row r="253" spans="1:9" ht="11.25">
      <c r="A253" s="148"/>
      <c r="B253" s="149"/>
      <c r="C253" s="149"/>
      <c r="D253" s="6">
        <f t="shared" si="15"/>
        <v>244</v>
      </c>
      <c r="E253" s="35" t="s">
        <v>259</v>
      </c>
      <c r="F253" s="6" t="s">
        <v>18</v>
      </c>
      <c r="G253" s="120">
        <v>1</v>
      </c>
      <c r="H253" s="65">
        <v>81.5</v>
      </c>
      <c r="I253" s="65">
        <f t="shared" si="14"/>
        <v>81.5</v>
      </c>
    </row>
    <row r="254" spans="1:9" ht="11.25">
      <c r="A254" s="148"/>
      <c r="B254" s="149"/>
      <c r="C254" s="149"/>
      <c r="D254" s="6">
        <f t="shared" si="15"/>
        <v>245</v>
      </c>
      <c r="E254" s="27" t="s">
        <v>260</v>
      </c>
      <c r="F254" s="6" t="s">
        <v>18</v>
      </c>
      <c r="G254" s="120">
        <v>212.5</v>
      </c>
      <c r="H254" s="65">
        <v>175</v>
      </c>
      <c r="I254" s="65">
        <f t="shared" si="14"/>
        <v>37187.5</v>
      </c>
    </row>
    <row r="255" spans="1:9" ht="22.5" customHeight="1">
      <c r="A255" s="148" t="s">
        <v>261</v>
      </c>
      <c r="B255" s="149" t="s">
        <v>37</v>
      </c>
      <c r="C255" s="149" t="s">
        <v>262</v>
      </c>
      <c r="D255" s="6">
        <f t="shared" si="15"/>
        <v>246</v>
      </c>
      <c r="E255" s="27" t="s">
        <v>240</v>
      </c>
      <c r="F255" s="6" t="s">
        <v>224</v>
      </c>
      <c r="G255" s="120">
        <v>1260</v>
      </c>
      <c r="H255" s="65">
        <v>64</v>
      </c>
      <c r="I255" s="65">
        <f t="shared" si="14"/>
        <v>80640</v>
      </c>
    </row>
    <row r="256" spans="1:9" ht="22.5">
      <c r="A256" s="148"/>
      <c r="B256" s="149"/>
      <c r="C256" s="149"/>
      <c r="D256" s="6">
        <f t="shared" si="15"/>
        <v>247</v>
      </c>
      <c r="E256" s="27" t="s">
        <v>263</v>
      </c>
      <c r="F256" s="6" t="s">
        <v>15</v>
      </c>
      <c r="G256" s="120">
        <v>116</v>
      </c>
      <c r="H256" s="65">
        <v>1490</v>
      </c>
      <c r="I256" s="65">
        <f t="shared" si="14"/>
        <v>172840</v>
      </c>
    </row>
    <row r="257" spans="1:9" ht="11.25">
      <c r="A257" s="148"/>
      <c r="B257" s="149"/>
      <c r="C257" s="149"/>
      <c r="D257" s="6">
        <f t="shared" si="15"/>
        <v>248</v>
      </c>
      <c r="E257" s="27" t="s">
        <v>242</v>
      </c>
      <c r="F257" s="6" t="s">
        <v>21</v>
      </c>
      <c r="G257" s="120">
        <v>2100</v>
      </c>
      <c r="H257" s="65">
        <v>17</v>
      </c>
      <c r="I257" s="65">
        <f t="shared" si="14"/>
        <v>35700</v>
      </c>
    </row>
    <row r="258" spans="1:9" ht="11.25">
      <c r="A258" s="148"/>
      <c r="B258" s="149"/>
      <c r="C258" s="149"/>
      <c r="D258" s="6">
        <f t="shared" si="15"/>
        <v>249</v>
      </c>
      <c r="E258" s="27" t="s">
        <v>243</v>
      </c>
      <c r="F258" s="6" t="s">
        <v>21</v>
      </c>
      <c r="G258" s="120">
        <v>1800</v>
      </c>
      <c r="H258" s="65">
        <v>30.5</v>
      </c>
      <c r="I258" s="65">
        <f t="shared" si="14"/>
        <v>54900</v>
      </c>
    </row>
    <row r="259" spans="1:9" ht="11.25">
      <c r="A259" s="148"/>
      <c r="B259" s="149"/>
      <c r="C259" s="149"/>
      <c r="D259" s="6">
        <f t="shared" si="15"/>
        <v>250</v>
      </c>
      <c r="E259" s="27" t="s">
        <v>244</v>
      </c>
      <c r="F259" s="6" t="s">
        <v>10</v>
      </c>
      <c r="G259" s="120">
        <v>8</v>
      </c>
      <c r="H259" s="65">
        <v>1450</v>
      </c>
      <c r="I259" s="65">
        <f t="shared" si="14"/>
        <v>11600</v>
      </c>
    </row>
    <row r="260" spans="1:9" ht="22.5">
      <c r="A260" s="148"/>
      <c r="B260" s="149"/>
      <c r="C260" s="149"/>
      <c r="D260" s="6">
        <f t="shared" si="15"/>
        <v>251</v>
      </c>
      <c r="E260" s="27" t="s">
        <v>264</v>
      </c>
      <c r="F260" s="6" t="s">
        <v>18</v>
      </c>
      <c r="G260" s="120">
        <v>12000</v>
      </c>
      <c r="H260" s="65">
        <v>34</v>
      </c>
      <c r="I260" s="65">
        <f t="shared" si="14"/>
        <v>408000</v>
      </c>
    </row>
    <row r="261" spans="1:9" ht="22.5">
      <c r="A261" s="148"/>
      <c r="B261" s="149"/>
      <c r="C261" s="149"/>
      <c r="D261" s="6">
        <f t="shared" si="15"/>
        <v>252</v>
      </c>
      <c r="E261" s="27" t="s">
        <v>246</v>
      </c>
      <c r="F261" s="6" t="s">
        <v>18</v>
      </c>
      <c r="G261" s="120">
        <v>480</v>
      </c>
      <c r="H261" s="65">
        <v>56</v>
      </c>
      <c r="I261" s="65">
        <f t="shared" si="14"/>
        <v>26880</v>
      </c>
    </row>
    <row r="262" spans="1:9" ht="11.25">
      <c r="A262" s="148"/>
      <c r="B262" s="149"/>
      <c r="C262" s="149"/>
      <c r="D262" s="6">
        <f t="shared" si="15"/>
        <v>253</v>
      </c>
      <c r="E262" s="27" t="s">
        <v>265</v>
      </c>
      <c r="F262" s="6" t="s">
        <v>18</v>
      </c>
      <c r="G262" s="120">
        <v>1590</v>
      </c>
      <c r="H262" s="65">
        <v>49</v>
      </c>
      <c r="I262" s="65">
        <f t="shared" si="14"/>
        <v>77910</v>
      </c>
    </row>
    <row r="263" spans="1:9" ht="11.25">
      <c r="A263" s="148"/>
      <c r="B263" s="149"/>
      <c r="C263" s="149"/>
      <c r="D263" s="6">
        <f t="shared" si="15"/>
        <v>254</v>
      </c>
      <c r="E263" s="27" t="s">
        <v>266</v>
      </c>
      <c r="F263" s="6" t="s">
        <v>18</v>
      </c>
      <c r="G263" s="120">
        <v>1020</v>
      </c>
      <c r="H263" s="65">
        <v>39.6</v>
      </c>
      <c r="I263" s="65">
        <f t="shared" si="14"/>
        <v>40392</v>
      </c>
    </row>
    <row r="264" spans="1:9" ht="11.25">
      <c r="A264" s="148"/>
      <c r="B264" s="149"/>
      <c r="C264" s="149"/>
      <c r="D264" s="6">
        <f t="shared" si="15"/>
        <v>255</v>
      </c>
      <c r="E264" s="27" t="s">
        <v>256</v>
      </c>
      <c r="F264" s="6" t="s">
        <v>21</v>
      </c>
      <c r="G264" s="120">
        <v>3000</v>
      </c>
      <c r="H264" s="65">
        <v>380</v>
      </c>
      <c r="I264" s="65">
        <f t="shared" si="14"/>
        <v>1140000</v>
      </c>
    </row>
    <row r="265" spans="1:9" ht="11.25">
      <c r="A265" s="148"/>
      <c r="B265" s="149"/>
      <c r="C265" s="149"/>
      <c r="D265" s="6">
        <f t="shared" si="15"/>
        <v>256</v>
      </c>
      <c r="E265" s="27" t="s">
        <v>257</v>
      </c>
      <c r="F265" s="6" t="s">
        <v>21</v>
      </c>
      <c r="G265" s="120">
        <v>1600</v>
      </c>
      <c r="H265" s="65">
        <v>760</v>
      </c>
      <c r="I265" s="65">
        <f t="shared" si="14"/>
        <v>1216000</v>
      </c>
    </row>
    <row r="266" spans="1:9" ht="11.25">
      <c r="A266" s="148"/>
      <c r="B266" s="149"/>
      <c r="C266" s="149"/>
      <c r="D266" s="6">
        <f t="shared" si="15"/>
        <v>257</v>
      </c>
      <c r="E266" s="27" t="s">
        <v>267</v>
      </c>
      <c r="F266" s="6" t="s">
        <v>18</v>
      </c>
      <c r="G266" s="120">
        <v>1</v>
      </c>
      <c r="H266" s="65">
        <v>165</v>
      </c>
      <c r="I266" s="65">
        <f t="shared" si="14"/>
        <v>165</v>
      </c>
    </row>
    <row r="267" spans="1:9" ht="11.25">
      <c r="A267" s="148"/>
      <c r="B267" s="149"/>
      <c r="C267" s="149"/>
      <c r="D267" s="6">
        <f t="shared" si="15"/>
        <v>258</v>
      </c>
      <c r="E267" s="35" t="s">
        <v>259</v>
      </c>
      <c r="F267" s="6" t="s">
        <v>18</v>
      </c>
      <c r="G267" s="120">
        <v>1</v>
      </c>
      <c r="H267" s="65">
        <v>81.5</v>
      </c>
      <c r="I267" s="65">
        <f t="shared" si="14"/>
        <v>81.5</v>
      </c>
    </row>
    <row r="268" spans="1:9" ht="11.25">
      <c r="A268" s="148"/>
      <c r="B268" s="149"/>
      <c r="C268" s="149"/>
      <c r="D268" s="6">
        <f t="shared" si="15"/>
        <v>259</v>
      </c>
      <c r="E268" s="27" t="s">
        <v>268</v>
      </c>
      <c r="F268" s="6" t="s">
        <v>18</v>
      </c>
      <c r="G268" s="120">
        <v>1</v>
      </c>
      <c r="H268" s="65">
        <v>175</v>
      </c>
      <c r="I268" s="65">
        <f t="shared" si="14"/>
        <v>175</v>
      </c>
    </row>
    <row r="269" spans="1:9" ht="22.5" customHeight="1">
      <c r="A269" s="148"/>
      <c r="B269" s="149"/>
      <c r="C269" s="8" t="s">
        <v>269</v>
      </c>
      <c r="D269" s="6">
        <f t="shared" si="15"/>
        <v>260</v>
      </c>
      <c r="E269" s="27" t="s">
        <v>270</v>
      </c>
      <c r="F269" s="6" t="s">
        <v>18</v>
      </c>
      <c r="G269" s="120">
        <v>350</v>
      </c>
      <c r="H269" s="65">
        <v>3.8</v>
      </c>
      <c r="I269" s="65">
        <f t="shared" si="14"/>
        <v>1330</v>
      </c>
    </row>
    <row r="270" spans="1:9" ht="22.5" customHeight="1">
      <c r="A270" s="148" t="s">
        <v>271</v>
      </c>
      <c r="B270" s="149" t="s">
        <v>139</v>
      </c>
      <c r="C270" s="149" t="s">
        <v>229</v>
      </c>
      <c r="D270" s="6">
        <f t="shared" si="15"/>
        <v>261</v>
      </c>
      <c r="E270" s="27" t="s">
        <v>272</v>
      </c>
      <c r="F270" s="6" t="s">
        <v>18</v>
      </c>
      <c r="G270" s="120">
        <v>189700</v>
      </c>
      <c r="H270" s="65">
        <v>41</v>
      </c>
      <c r="I270" s="65">
        <f t="shared" si="14"/>
        <v>7777700</v>
      </c>
    </row>
    <row r="271" spans="1:9" ht="11.25">
      <c r="A271" s="148"/>
      <c r="B271" s="149"/>
      <c r="C271" s="149"/>
      <c r="D271" s="6">
        <f t="shared" si="15"/>
        <v>262</v>
      </c>
      <c r="E271" s="27" t="s">
        <v>270</v>
      </c>
      <c r="F271" s="6" t="s">
        <v>18</v>
      </c>
      <c r="G271" s="120">
        <v>114050</v>
      </c>
      <c r="H271" s="65">
        <v>3.8</v>
      </c>
      <c r="I271" s="65">
        <f t="shared" si="14"/>
        <v>433390</v>
      </c>
    </row>
    <row r="272" spans="1:9" ht="11.25" customHeight="1">
      <c r="A272" s="148" t="s">
        <v>273</v>
      </c>
      <c r="B272" s="149" t="s">
        <v>139</v>
      </c>
      <c r="C272" s="149" t="s">
        <v>274</v>
      </c>
      <c r="D272" s="6">
        <f t="shared" si="15"/>
        <v>263</v>
      </c>
      <c r="E272" s="27" t="s">
        <v>275</v>
      </c>
      <c r="F272" s="6" t="s">
        <v>18</v>
      </c>
      <c r="G272" s="120">
        <v>52410</v>
      </c>
      <c r="H272" s="65">
        <v>83</v>
      </c>
      <c r="I272" s="65">
        <f t="shared" si="14"/>
        <v>4350030</v>
      </c>
    </row>
    <row r="273" spans="1:9" ht="11.25">
      <c r="A273" s="148"/>
      <c r="B273" s="149"/>
      <c r="C273" s="149"/>
      <c r="D273" s="6">
        <f t="shared" si="15"/>
        <v>264</v>
      </c>
      <c r="E273" s="27" t="s">
        <v>276</v>
      </c>
      <c r="F273" s="6" t="s">
        <v>18</v>
      </c>
      <c r="G273" s="120">
        <v>10920</v>
      </c>
      <c r="H273" s="65">
        <v>36.9</v>
      </c>
      <c r="I273" s="65">
        <f t="shared" si="14"/>
        <v>402948</v>
      </c>
    </row>
    <row r="274" spans="1:9" ht="11.25">
      <c r="A274" s="148"/>
      <c r="B274" s="149"/>
      <c r="C274" s="149"/>
      <c r="D274" s="6">
        <f t="shared" si="15"/>
        <v>265</v>
      </c>
      <c r="E274" s="27" t="s">
        <v>277</v>
      </c>
      <c r="F274" s="6" t="s">
        <v>18</v>
      </c>
      <c r="G274" s="120">
        <v>28200</v>
      </c>
      <c r="H274" s="65">
        <v>3.6</v>
      </c>
      <c r="I274" s="65">
        <f t="shared" si="14"/>
        <v>101520</v>
      </c>
    </row>
    <row r="275" spans="1:9" ht="11.25">
      <c r="A275" s="148"/>
      <c r="B275" s="149"/>
      <c r="C275" s="149"/>
      <c r="D275" s="6">
        <f t="shared" si="15"/>
        <v>266</v>
      </c>
      <c r="E275" s="27" t="s">
        <v>278</v>
      </c>
      <c r="F275" s="6" t="s">
        <v>18</v>
      </c>
      <c r="G275" s="120">
        <v>41400</v>
      </c>
      <c r="H275" s="65">
        <v>4</v>
      </c>
      <c r="I275" s="65">
        <f t="shared" si="14"/>
        <v>165600</v>
      </c>
    </row>
    <row r="276" spans="1:9" ht="22.5">
      <c r="A276" s="148"/>
      <c r="B276" s="149"/>
      <c r="C276" s="149"/>
      <c r="D276" s="6">
        <f t="shared" si="15"/>
        <v>267</v>
      </c>
      <c r="E276" s="27" t="s">
        <v>279</v>
      </c>
      <c r="F276" s="6" t="s">
        <v>18</v>
      </c>
      <c r="G276" s="120">
        <v>150000</v>
      </c>
      <c r="H276" s="65">
        <v>3.6</v>
      </c>
      <c r="I276" s="65">
        <f t="shared" si="14"/>
        <v>540000</v>
      </c>
    </row>
    <row r="277" spans="1:9" ht="11.25">
      <c r="A277" s="148"/>
      <c r="B277" s="149"/>
      <c r="C277" s="149"/>
      <c r="D277" s="6">
        <f t="shared" si="15"/>
        <v>268</v>
      </c>
      <c r="E277" s="27" t="s">
        <v>280</v>
      </c>
      <c r="F277" s="6" t="s">
        <v>18</v>
      </c>
      <c r="G277" s="120">
        <v>230000</v>
      </c>
      <c r="H277" s="65">
        <v>14.5</v>
      </c>
      <c r="I277" s="65">
        <f t="shared" si="14"/>
        <v>3335000</v>
      </c>
    </row>
    <row r="278" spans="1:9" ht="22.5">
      <c r="A278" s="148"/>
      <c r="B278" s="149"/>
      <c r="C278" s="149"/>
      <c r="D278" s="6">
        <f t="shared" si="15"/>
        <v>269</v>
      </c>
      <c r="E278" s="27" t="s">
        <v>281</v>
      </c>
      <c r="F278" s="6" t="s">
        <v>18</v>
      </c>
      <c r="G278" s="120">
        <v>300000</v>
      </c>
      <c r="H278" s="65">
        <v>23</v>
      </c>
      <c r="I278" s="65">
        <f t="shared" si="14"/>
        <v>6900000</v>
      </c>
    </row>
    <row r="279" spans="1:9" ht="22.5">
      <c r="A279" s="148"/>
      <c r="B279" s="149"/>
      <c r="C279" s="149"/>
      <c r="D279" s="6">
        <f t="shared" si="15"/>
        <v>270</v>
      </c>
      <c r="E279" s="27" t="s">
        <v>282</v>
      </c>
      <c r="F279" s="6" t="s">
        <v>18</v>
      </c>
      <c r="G279" s="120">
        <v>900000</v>
      </c>
      <c r="H279" s="65">
        <v>45</v>
      </c>
      <c r="I279" s="65">
        <f t="shared" si="14"/>
        <v>40500000</v>
      </c>
    </row>
    <row r="280" spans="1:9" ht="11.25">
      <c r="A280" s="148"/>
      <c r="B280" s="149"/>
      <c r="C280" s="149"/>
      <c r="D280" s="6">
        <f t="shared" si="15"/>
        <v>271</v>
      </c>
      <c r="E280" s="27" t="s">
        <v>283</v>
      </c>
      <c r="F280" s="6" t="s">
        <v>18</v>
      </c>
      <c r="G280" s="120">
        <v>36650</v>
      </c>
      <c r="H280" s="65">
        <v>27</v>
      </c>
      <c r="I280" s="65">
        <f t="shared" si="14"/>
        <v>989550</v>
      </c>
    </row>
    <row r="281" spans="1:9" ht="11.25">
      <c r="A281" s="148"/>
      <c r="B281" s="149"/>
      <c r="C281" s="149"/>
      <c r="D281" s="6">
        <f t="shared" si="15"/>
        <v>272</v>
      </c>
      <c r="E281" s="27" t="s">
        <v>284</v>
      </c>
      <c r="F281" s="6" t="s">
        <v>18</v>
      </c>
      <c r="G281" s="120">
        <v>40850</v>
      </c>
      <c r="H281" s="65">
        <v>42</v>
      </c>
      <c r="I281" s="65">
        <f t="shared" si="14"/>
        <v>1715700</v>
      </c>
    </row>
    <row r="282" spans="1:9" ht="11.25">
      <c r="A282" s="148"/>
      <c r="B282" s="149"/>
      <c r="C282" s="149"/>
      <c r="D282" s="6">
        <f t="shared" si="15"/>
        <v>273</v>
      </c>
      <c r="E282" s="27" t="s">
        <v>285</v>
      </c>
      <c r="F282" s="6" t="s">
        <v>18</v>
      </c>
      <c r="G282" s="120">
        <v>189390</v>
      </c>
      <c r="H282" s="65">
        <v>65</v>
      </c>
      <c r="I282" s="65">
        <f t="shared" si="14"/>
        <v>12310350</v>
      </c>
    </row>
    <row r="283" spans="1:9" ht="11.25">
      <c r="A283" s="148"/>
      <c r="B283" s="149"/>
      <c r="C283" s="149"/>
      <c r="D283" s="6">
        <f t="shared" si="15"/>
        <v>274</v>
      </c>
      <c r="E283" s="27" t="s">
        <v>286</v>
      </c>
      <c r="F283" s="6" t="s">
        <v>18</v>
      </c>
      <c r="G283" s="120">
        <v>177540</v>
      </c>
      <c r="H283" s="65">
        <v>75</v>
      </c>
      <c r="I283" s="65">
        <f t="shared" si="14"/>
        <v>13315500</v>
      </c>
    </row>
    <row r="284" spans="1:9" ht="22.5">
      <c r="A284" s="148"/>
      <c r="B284" s="149"/>
      <c r="C284" s="149"/>
      <c r="D284" s="6">
        <f t="shared" si="15"/>
        <v>275</v>
      </c>
      <c r="E284" s="27" t="s">
        <v>287</v>
      </c>
      <c r="F284" s="6" t="s">
        <v>18</v>
      </c>
      <c r="G284" s="120">
        <v>149760</v>
      </c>
      <c r="H284" s="65">
        <v>80</v>
      </c>
      <c r="I284" s="65">
        <f t="shared" si="14"/>
        <v>11980800</v>
      </c>
    </row>
    <row r="285" spans="1:9" ht="22.5">
      <c r="A285" s="148"/>
      <c r="B285" s="149"/>
      <c r="C285" s="149"/>
      <c r="D285" s="6">
        <f t="shared" si="15"/>
        <v>276</v>
      </c>
      <c r="E285" s="27" t="s">
        <v>288</v>
      </c>
      <c r="F285" s="6" t="s">
        <v>131</v>
      </c>
      <c r="G285" s="120">
        <v>219</v>
      </c>
      <c r="H285" s="65">
        <v>9100</v>
      </c>
      <c r="I285" s="65">
        <f t="shared" si="14"/>
        <v>1992900</v>
      </c>
    </row>
    <row r="286" spans="1:9" ht="22.5">
      <c r="A286" s="148"/>
      <c r="B286" s="149"/>
      <c r="C286" s="149"/>
      <c r="D286" s="6">
        <f t="shared" si="15"/>
        <v>277</v>
      </c>
      <c r="E286" s="27" t="s">
        <v>289</v>
      </c>
      <c r="F286" s="6" t="s">
        <v>290</v>
      </c>
      <c r="G286" s="120">
        <v>1100</v>
      </c>
      <c r="H286" s="65">
        <v>30850</v>
      </c>
      <c r="I286" s="65">
        <f t="shared" si="14"/>
        <v>33935000</v>
      </c>
    </row>
    <row r="287" spans="1:9" ht="33.75" customHeight="1">
      <c r="A287" s="148"/>
      <c r="B287" s="149"/>
      <c r="C287" s="149"/>
      <c r="D287" s="6">
        <f t="shared" si="15"/>
        <v>278</v>
      </c>
      <c r="E287" s="37" t="s">
        <v>291</v>
      </c>
      <c r="F287" s="6" t="s">
        <v>18</v>
      </c>
      <c r="G287" s="120">
        <v>952520</v>
      </c>
      <c r="H287" s="65">
        <v>17</v>
      </c>
      <c r="I287" s="65">
        <f t="shared" si="14"/>
        <v>16192840</v>
      </c>
    </row>
    <row r="288" spans="1:9" ht="11.25">
      <c r="A288" s="148"/>
      <c r="B288" s="149"/>
      <c r="C288" s="149"/>
      <c r="D288" s="6">
        <f t="shared" si="15"/>
        <v>279</v>
      </c>
      <c r="E288" s="27" t="s">
        <v>292</v>
      </c>
      <c r="F288" s="6" t="s">
        <v>18</v>
      </c>
      <c r="G288" s="120">
        <v>406080</v>
      </c>
      <c r="H288" s="65">
        <v>12</v>
      </c>
      <c r="I288" s="65">
        <f t="shared" si="14"/>
        <v>4872960</v>
      </c>
    </row>
    <row r="289" spans="1:9" ht="33.75" customHeight="1">
      <c r="A289" s="148"/>
      <c r="B289" s="149"/>
      <c r="C289" s="149"/>
      <c r="D289" s="6">
        <f t="shared" si="15"/>
        <v>280</v>
      </c>
      <c r="E289" s="27" t="s">
        <v>293</v>
      </c>
      <c r="F289" s="6" t="s">
        <v>18</v>
      </c>
      <c r="G289" s="120">
        <v>935760</v>
      </c>
      <c r="H289" s="65">
        <v>23</v>
      </c>
      <c r="I289" s="65">
        <f t="shared" si="14"/>
        <v>21522480</v>
      </c>
    </row>
    <row r="290" spans="1:9" ht="22.5">
      <c r="A290" s="148"/>
      <c r="B290" s="149"/>
      <c r="C290" s="149"/>
      <c r="D290" s="6">
        <f t="shared" si="15"/>
        <v>281</v>
      </c>
      <c r="E290" s="27" t="s">
        <v>294</v>
      </c>
      <c r="F290" s="6" t="s">
        <v>18</v>
      </c>
      <c r="G290" s="120">
        <v>1358280</v>
      </c>
      <c r="H290" s="65">
        <v>21</v>
      </c>
      <c r="I290" s="65">
        <f t="shared" si="14"/>
        <v>28523880</v>
      </c>
    </row>
    <row r="291" spans="1:9" ht="22.5">
      <c r="A291" s="148"/>
      <c r="B291" s="149"/>
      <c r="C291" s="149"/>
      <c r="D291" s="6">
        <f t="shared" si="15"/>
        <v>282</v>
      </c>
      <c r="E291" s="27" t="s">
        <v>295</v>
      </c>
      <c r="F291" s="6" t="s">
        <v>18</v>
      </c>
      <c r="G291" s="120">
        <v>211020</v>
      </c>
      <c r="H291" s="65">
        <v>23.5</v>
      </c>
      <c r="I291" s="65">
        <f t="shared" si="14"/>
        <v>4958970</v>
      </c>
    </row>
    <row r="292" spans="1:9" ht="22.5">
      <c r="A292" s="148"/>
      <c r="B292" s="149"/>
      <c r="C292" s="149"/>
      <c r="D292" s="6">
        <f t="shared" si="15"/>
        <v>283</v>
      </c>
      <c r="E292" s="27" t="s">
        <v>296</v>
      </c>
      <c r="F292" s="6" t="s">
        <v>18</v>
      </c>
      <c r="G292" s="120">
        <v>174540</v>
      </c>
      <c r="H292" s="65">
        <v>12.7</v>
      </c>
      <c r="I292" s="65">
        <f t="shared" si="14"/>
        <v>2216658</v>
      </c>
    </row>
    <row r="293" spans="1:9" ht="11.25">
      <c r="A293" s="148"/>
      <c r="B293" s="149"/>
      <c r="C293" s="149"/>
      <c r="D293" s="6">
        <f t="shared" si="15"/>
        <v>284</v>
      </c>
      <c r="E293" s="35" t="s">
        <v>297</v>
      </c>
      <c r="F293" s="6" t="s">
        <v>18</v>
      </c>
      <c r="G293" s="120">
        <v>7700</v>
      </c>
      <c r="H293" s="65">
        <v>140</v>
      </c>
      <c r="I293" s="65">
        <f t="shared" si="14"/>
        <v>1078000</v>
      </c>
    </row>
    <row r="294" spans="1:9" ht="11.25">
      <c r="A294" s="148"/>
      <c r="B294" s="149"/>
      <c r="C294" s="149"/>
      <c r="D294" s="6">
        <f t="shared" si="15"/>
        <v>285</v>
      </c>
      <c r="E294" s="35" t="s">
        <v>298</v>
      </c>
      <c r="F294" s="6" t="s">
        <v>18</v>
      </c>
      <c r="G294" s="120">
        <v>7050</v>
      </c>
      <c r="H294" s="65">
        <v>240</v>
      </c>
      <c r="I294" s="65">
        <f t="shared" si="14"/>
        <v>1692000</v>
      </c>
    </row>
    <row r="295" spans="1:9" ht="11.25">
      <c r="A295" s="148"/>
      <c r="B295" s="149"/>
      <c r="C295" s="149"/>
      <c r="D295" s="6">
        <f t="shared" si="15"/>
        <v>286</v>
      </c>
      <c r="E295" s="27" t="s">
        <v>299</v>
      </c>
      <c r="F295" s="6" t="s">
        <v>18</v>
      </c>
      <c r="G295" s="120">
        <v>990</v>
      </c>
      <c r="H295" s="65">
        <v>55</v>
      </c>
      <c r="I295" s="65">
        <f t="shared" si="14"/>
        <v>54450</v>
      </c>
    </row>
    <row r="296" spans="1:9" ht="11.25">
      <c r="A296" s="148"/>
      <c r="B296" s="149"/>
      <c r="C296" s="149"/>
      <c r="D296" s="6">
        <f t="shared" si="15"/>
        <v>287</v>
      </c>
      <c r="E296" s="27" t="s">
        <v>300</v>
      </c>
      <c r="F296" s="6" t="s">
        <v>18</v>
      </c>
      <c r="G296" s="120">
        <v>90660</v>
      </c>
      <c r="H296" s="65">
        <v>55</v>
      </c>
      <c r="I296" s="65">
        <f t="shared" si="14"/>
        <v>4986300</v>
      </c>
    </row>
    <row r="297" spans="1:9" ht="11.25">
      <c r="A297" s="148"/>
      <c r="B297" s="149"/>
      <c r="C297" s="149"/>
      <c r="D297" s="6">
        <f t="shared" si="15"/>
        <v>288</v>
      </c>
      <c r="E297" s="27" t="s">
        <v>301</v>
      </c>
      <c r="F297" s="6" t="s">
        <v>18</v>
      </c>
      <c r="G297" s="120">
        <v>189000</v>
      </c>
      <c r="H297" s="65">
        <v>85</v>
      </c>
      <c r="I297" s="65">
        <f t="shared" si="14"/>
        <v>16065000</v>
      </c>
    </row>
    <row r="298" spans="1:9" ht="78.75">
      <c r="A298" s="148"/>
      <c r="B298" s="149"/>
      <c r="C298" s="11" t="s">
        <v>302</v>
      </c>
      <c r="D298" s="6">
        <f t="shared" si="15"/>
        <v>289</v>
      </c>
      <c r="E298" s="27" t="s">
        <v>303</v>
      </c>
      <c r="F298" s="6" t="s">
        <v>304</v>
      </c>
      <c r="G298" s="120">
        <v>18481</v>
      </c>
      <c r="H298" s="65">
        <v>10.7</v>
      </c>
      <c r="I298" s="65">
        <f t="shared" si="14"/>
        <v>197746.69999999998</v>
      </c>
    </row>
    <row r="299" spans="1:9" ht="22.5" customHeight="1">
      <c r="A299" s="148" t="s">
        <v>305</v>
      </c>
      <c r="B299" s="149" t="s">
        <v>139</v>
      </c>
      <c r="C299" s="149" t="s">
        <v>201</v>
      </c>
      <c r="D299" s="6">
        <f t="shared" si="15"/>
        <v>290</v>
      </c>
      <c r="E299" s="27" t="s">
        <v>306</v>
      </c>
      <c r="F299" s="6" t="s">
        <v>15</v>
      </c>
      <c r="G299" s="120">
        <v>30000</v>
      </c>
      <c r="H299" s="65">
        <v>238.2</v>
      </c>
      <c r="I299" s="65">
        <f t="shared" si="14"/>
        <v>7146000</v>
      </c>
    </row>
    <row r="300" spans="1:9" ht="22.5">
      <c r="A300" s="148"/>
      <c r="B300" s="149"/>
      <c r="C300" s="149"/>
      <c r="D300" s="6">
        <f t="shared" si="15"/>
        <v>291</v>
      </c>
      <c r="E300" s="27" t="s">
        <v>307</v>
      </c>
      <c r="F300" s="6" t="s">
        <v>15</v>
      </c>
      <c r="G300" s="120">
        <v>11000</v>
      </c>
      <c r="H300" s="65">
        <v>279.3</v>
      </c>
      <c r="I300" s="65">
        <f t="shared" si="14"/>
        <v>3072300</v>
      </c>
    </row>
    <row r="301" spans="1:9" ht="22.5" customHeight="1">
      <c r="A301" s="148" t="s">
        <v>308</v>
      </c>
      <c r="B301" s="149" t="s">
        <v>139</v>
      </c>
      <c r="C301" s="149" t="s">
        <v>309</v>
      </c>
      <c r="D301" s="6">
        <f t="shared" si="15"/>
        <v>292</v>
      </c>
      <c r="E301" s="27" t="s">
        <v>310</v>
      </c>
      <c r="F301" s="6" t="s">
        <v>131</v>
      </c>
      <c r="G301" s="120">
        <v>1135</v>
      </c>
      <c r="H301" s="65">
        <v>75</v>
      </c>
      <c r="I301" s="65">
        <f t="shared" si="14"/>
        <v>85125</v>
      </c>
    </row>
    <row r="302" spans="1:9" ht="11.25">
      <c r="A302" s="148"/>
      <c r="B302" s="149"/>
      <c r="C302" s="149"/>
      <c r="D302" s="6">
        <f t="shared" si="15"/>
        <v>293</v>
      </c>
      <c r="E302" s="27" t="s">
        <v>311</v>
      </c>
      <c r="F302" s="6" t="s">
        <v>10</v>
      </c>
      <c r="G302" s="120">
        <v>1120</v>
      </c>
      <c r="H302" s="65">
        <v>6.5</v>
      </c>
      <c r="I302" s="65">
        <f t="shared" si="14"/>
        <v>7280</v>
      </c>
    </row>
    <row r="303" spans="1:9" ht="22.5">
      <c r="A303" s="148"/>
      <c r="B303" s="149"/>
      <c r="C303" s="149"/>
      <c r="D303" s="6">
        <f t="shared" si="15"/>
        <v>294</v>
      </c>
      <c r="E303" s="27" t="s">
        <v>312</v>
      </c>
      <c r="F303" s="6" t="s">
        <v>131</v>
      </c>
      <c r="G303" s="120">
        <v>4330</v>
      </c>
      <c r="H303" s="65">
        <v>95</v>
      </c>
      <c r="I303" s="65">
        <f aca="true" t="shared" si="16" ref="I303:I349">G303*H303</f>
        <v>411350</v>
      </c>
    </row>
    <row r="304" spans="1:9" ht="11.25">
      <c r="A304" s="148"/>
      <c r="B304" s="149"/>
      <c r="C304" s="149"/>
      <c r="D304" s="6">
        <f aca="true" t="shared" si="17" ref="D304:D349">D303+1</f>
        <v>295</v>
      </c>
      <c r="E304" s="27" t="s">
        <v>313</v>
      </c>
      <c r="F304" s="6" t="s">
        <v>27</v>
      </c>
      <c r="G304" s="120">
        <v>1260</v>
      </c>
      <c r="H304" s="65">
        <v>95</v>
      </c>
      <c r="I304" s="65">
        <f t="shared" si="16"/>
        <v>119700</v>
      </c>
    </row>
    <row r="305" spans="1:9" ht="11.25">
      <c r="A305" s="148"/>
      <c r="B305" s="149"/>
      <c r="C305" s="149"/>
      <c r="D305" s="6">
        <f t="shared" si="17"/>
        <v>296</v>
      </c>
      <c r="E305" s="27" t="s">
        <v>314</v>
      </c>
      <c r="F305" s="6" t="s">
        <v>18</v>
      </c>
      <c r="G305" s="120">
        <v>110</v>
      </c>
      <c r="H305" s="65">
        <v>41</v>
      </c>
      <c r="I305" s="65">
        <f t="shared" si="16"/>
        <v>4510</v>
      </c>
    </row>
    <row r="306" spans="1:9" ht="11.25">
      <c r="A306" s="148"/>
      <c r="B306" s="149"/>
      <c r="C306" s="149"/>
      <c r="D306" s="6">
        <f t="shared" si="17"/>
        <v>297</v>
      </c>
      <c r="E306" s="27" t="s">
        <v>315</v>
      </c>
      <c r="F306" s="6" t="s">
        <v>21</v>
      </c>
      <c r="G306" s="120">
        <v>2940</v>
      </c>
      <c r="H306" s="65">
        <v>30</v>
      </c>
      <c r="I306" s="65">
        <f t="shared" si="16"/>
        <v>88200</v>
      </c>
    </row>
    <row r="307" spans="1:9" ht="11.25">
      <c r="A307" s="148"/>
      <c r="B307" s="149"/>
      <c r="C307" s="149"/>
      <c r="D307" s="6">
        <f t="shared" si="17"/>
        <v>298</v>
      </c>
      <c r="E307" s="27" t="s">
        <v>316</v>
      </c>
      <c r="F307" s="6" t="s">
        <v>21</v>
      </c>
      <c r="G307" s="120">
        <v>50000</v>
      </c>
      <c r="H307" s="65">
        <v>20</v>
      </c>
      <c r="I307" s="65">
        <f t="shared" si="16"/>
        <v>1000000</v>
      </c>
    </row>
    <row r="308" spans="1:9" ht="22.5">
      <c r="A308" s="148"/>
      <c r="B308" s="149"/>
      <c r="C308" s="149"/>
      <c r="D308" s="6">
        <f t="shared" si="17"/>
        <v>299</v>
      </c>
      <c r="E308" s="27" t="s">
        <v>317</v>
      </c>
      <c r="F308" s="6" t="s">
        <v>27</v>
      </c>
      <c r="G308" s="120">
        <v>1630</v>
      </c>
      <c r="H308" s="65">
        <v>143</v>
      </c>
      <c r="I308" s="65">
        <f t="shared" si="16"/>
        <v>233090</v>
      </c>
    </row>
    <row r="309" spans="1:9" ht="22.5">
      <c r="A309" s="148"/>
      <c r="B309" s="149"/>
      <c r="C309" s="149"/>
      <c r="D309" s="6">
        <f t="shared" si="17"/>
        <v>300</v>
      </c>
      <c r="E309" s="27" t="s">
        <v>572</v>
      </c>
      <c r="F309" s="6" t="s">
        <v>18</v>
      </c>
      <c r="G309" s="120">
        <v>5860</v>
      </c>
      <c r="H309" s="65">
        <v>55</v>
      </c>
      <c r="I309" s="65">
        <f t="shared" si="16"/>
        <v>322300</v>
      </c>
    </row>
    <row r="310" spans="1:9" ht="22.5">
      <c r="A310" s="148"/>
      <c r="B310" s="149"/>
      <c r="C310" s="149"/>
      <c r="D310" s="6">
        <f t="shared" si="17"/>
        <v>301</v>
      </c>
      <c r="E310" s="27" t="s">
        <v>573</v>
      </c>
      <c r="F310" s="6" t="s">
        <v>18</v>
      </c>
      <c r="G310" s="120">
        <v>1770</v>
      </c>
      <c r="H310" s="65">
        <v>66.3</v>
      </c>
      <c r="I310" s="65">
        <f t="shared" si="16"/>
        <v>117351</v>
      </c>
    </row>
    <row r="311" spans="1:9" ht="22.5">
      <c r="A311" s="148"/>
      <c r="B311" s="149"/>
      <c r="C311" s="149"/>
      <c r="D311" s="6">
        <f t="shared" si="17"/>
        <v>302</v>
      </c>
      <c r="E311" s="27" t="s">
        <v>574</v>
      </c>
      <c r="F311" s="6" t="s">
        <v>18</v>
      </c>
      <c r="G311" s="120">
        <v>1050</v>
      </c>
      <c r="H311" s="65">
        <v>70</v>
      </c>
      <c r="I311" s="65">
        <f t="shared" si="16"/>
        <v>73500</v>
      </c>
    </row>
    <row r="312" spans="1:9" ht="22.5">
      <c r="A312" s="148"/>
      <c r="B312" s="149"/>
      <c r="C312" s="149"/>
      <c r="D312" s="6">
        <f t="shared" si="17"/>
        <v>303</v>
      </c>
      <c r="E312" s="27" t="s">
        <v>318</v>
      </c>
      <c r="F312" s="6" t="s">
        <v>131</v>
      </c>
      <c r="G312" s="120">
        <v>41000</v>
      </c>
      <c r="H312" s="65">
        <v>75</v>
      </c>
      <c r="I312" s="65">
        <f t="shared" si="16"/>
        <v>3075000</v>
      </c>
    </row>
    <row r="313" spans="1:9" ht="11.25">
      <c r="A313" s="148"/>
      <c r="B313" s="149"/>
      <c r="C313" s="149"/>
      <c r="D313" s="6">
        <f t="shared" si="17"/>
        <v>304</v>
      </c>
      <c r="E313" s="27" t="s">
        <v>319</v>
      </c>
      <c r="F313" s="6" t="s">
        <v>320</v>
      </c>
      <c r="G313" s="120">
        <v>21000</v>
      </c>
      <c r="H313" s="65">
        <v>55</v>
      </c>
      <c r="I313" s="65">
        <f t="shared" si="16"/>
        <v>1155000</v>
      </c>
    </row>
    <row r="314" spans="1:9" ht="22.5" customHeight="1">
      <c r="A314" s="148" t="s">
        <v>321</v>
      </c>
      <c r="B314" s="149" t="s">
        <v>322</v>
      </c>
      <c r="C314" s="149" t="s">
        <v>229</v>
      </c>
      <c r="D314" s="6">
        <f t="shared" si="17"/>
        <v>305</v>
      </c>
      <c r="E314" s="27" t="s">
        <v>323</v>
      </c>
      <c r="F314" s="6" t="s">
        <v>15</v>
      </c>
      <c r="G314" s="120">
        <v>100</v>
      </c>
      <c r="H314" s="65">
        <v>317290</v>
      </c>
      <c r="I314" s="65">
        <f t="shared" si="16"/>
        <v>31729000</v>
      </c>
    </row>
    <row r="315" spans="1:9" ht="11.25">
      <c r="A315" s="148"/>
      <c r="B315" s="149"/>
      <c r="C315" s="149"/>
      <c r="D315" s="6">
        <f t="shared" si="17"/>
        <v>306</v>
      </c>
      <c r="E315" s="27" t="s">
        <v>324</v>
      </c>
      <c r="F315" s="6" t="s">
        <v>18</v>
      </c>
      <c r="G315" s="120">
        <v>15000</v>
      </c>
      <c r="H315" s="65">
        <v>219</v>
      </c>
      <c r="I315" s="65">
        <f t="shared" si="16"/>
        <v>3285000</v>
      </c>
    </row>
    <row r="316" spans="1:9" ht="11.25">
      <c r="A316" s="148"/>
      <c r="B316" s="149"/>
      <c r="C316" s="149"/>
      <c r="D316" s="6">
        <f t="shared" si="17"/>
        <v>307</v>
      </c>
      <c r="E316" s="27" t="s">
        <v>325</v>
      </c>
      <c r="F316" s="6" t="s">
        <v>18</v>
      </c>
      <c r="G316" s="120">
        <v>50000</v>
      </c>
      <c r="H316" s="65">
        <v>67</v>
      </c>
      <c r="I316" s="65">
        <f t="shared" si="16"/>
        <v>3350000</v>
      </c>
    </row>
    <row r="317" spans="1:9" ht="22.5" customHeight="1">
      <c r="A317" s="148"/>
      <c r="B317" s="149"/>
      <c r="C317" s="149"/>
      <c r="D317" s="6">
        <f t="shared" si="17"/>
        <v>308</v>
      </c>
      <c r="E317" s="27" t="s">
        <v>326</v>
      </c>
      <c r="F317" s="6" t="s">
        <v>327</v>
      </c>
      <c r="G317" s="120">
        <v>3500</v>
      </c>
      <c r="H317" s="65">
        <v>5940</v>
      </c>
      <c r="I317" s="65">
        <f t="shared" si="16"/>
        <v>20790000</v>
      </c>
    </row>
    <row r="318" spans="1:9" ht="22.5">
      <c r="A318" s="148"/>
      <c r="B318" s="149"/>
      <c r="C318" s="149"/>
      <c r="D318" s="6">
        <f t="shared" si="17"/>
        <v>309</v>
      </c>
      <c r="E318" s="27" t="s">
        <v>328</v>
      </c>
      <c r="F318" s="6" t="s">
        <v>327</v>
      </c>
      <c r="G318" s="120">
        <v>1078</v>
      </c>
      <c r="H318" s="65">
        <v>5200</v>
      </c>
      <c r="I318" s="65">
        <f t="shared" si="16"/>
        <v>5605600</v>
      </c>
    </row>
    <row r="319" spans="1:9" ht="22.5">
      <c r="A319" s="148"/>
      <c r="B319" s="149"/>
      <c r="C319" s="149"/>
      <c r="D319" s="6">
        <f t="shared" si="17"/>
        <v>310</v>
      </c>
      <c r="E319" s="27" t="s">
        <v>329</v>
      </c>
      <c r="F319" s="6" t="s">
        <v>327</v>
      </c>
      <c r="G319" s="120">
        <v>2000</v>
      </c>
      <c r="H319" s="65">
        <v>4610</v>
      </c>
      <c r="I319" s="65">
        <f t="shared" si="16"/>
        <v>9220000</v>
      </c>
    </row>
    <row r="320" spans="1:9" ht="33.75" customHeight="1">
      <c r="A320" s="148"/>
      <c r="B320" s="149"/>
      <c r="C320" s="149"/>
      <c r="D320" s="6">
        <f t="shared" si="17"/>
        <v>311</v>
      </c>
      <c r="E320" s="27" t="s">
        <v>330</v>
      </c>
      <c r="F320" s="6" t="s">
        <v>327</v>
      </c>
      <c r="G320" s="120">
        <v>1000</v>
      </c>
      <c r="H320" s="65">
        <v>7445</v>
      </c>
      <c r="I320" s="65">
        <f t="shared" si="16"/>
        <v>7445000</v>
      </c>
    </row>
    <row r="321" spans="1:9" ht="11.25" customHeight="1">
      <c r="A321" s="153" t="s">
        <v>331</v>
      </c>
      <c r="B321" s="156" t="s">
        <v>332</v>
      </c>
      <c r="C321" s="156" t="s">
        <v>201</v>
      </c>
      <c r="D321" s="6">
        <f t="shared" si="17"/>
        <v>312</v>
      </c>
      <c r="E321" s="27" t="s">
        <v>324</v>
      </c>
      <c r="F321" s="6" t="s">
        <v>18</v>
      </c>
      <c r="G321" s="122">
        <v>300</v>
      </c>
      <c r="H321" s="65">
        <v>219</v>
      </c>
      <c r="I321" s="65">
        <f t="shared" si="16"/>
        <v>65700</v>
      </c>
    </row>
    <row r="322" spans="1:9" ht="11.25">
      <c r="A322" s="154"/>
      <c r="B322" s="157"/>
      <c r="C322" s="157"/>
      <c r="D322" s="6">
        <f t="shared" si="17"/>
        <v>313</v>
      </c>
      <c r="E322" s="27" t="s">
        <v>325</v>
      </c>
      <c r="F322" s="6" t="s">
        <v>18</v>
      </c>
      <c r="G322" s="122">
        <v>1200</v>
      </c>
      <c r="H322" s="65">
        <v>67</v>
      </c>
      <c r="I322" s="65">
        <f t="shared" si="16"/>
        <v>80400</v>
      </c>
    </row>
    <row r="323" spans="1:9" ht="11.25">
      <c r="A323" s="154"/>
      <c r="B323" s="157"/>
      <c r="C323" s="157"/>
      <c r="D323" s="6">
        <f t="shared" si="17"/>
        <v>314</v>
      </c>
      <c r="E323" s="27" t="s">
        <v>333</v>
      </c>
      <c r="F323" s="6" t="s">
        <v>18</v>
      </c>
      <c r="G323" s="120">
        <v>700</v>
      </c>
      <c r="H323" s="65">
        <v>33</v>
      </c>
      <c r="I323" s="65">
        <f t="shared" si="16"/>
        <v>23100</v>
      </c>
    </row>
    <row r="324" spans="1:9" ht="22.5">
      <c r="A324" s="154"/>
      <c r="B324" s="157"/>
      <c r="C324" s="157"/>
      <c r="D324" s="6">
        <f t="shared" si="17"/>
        <v>315</v>
      </c>
      <c r="E324" s="27" t="s">
        <v>326</v>
      </c>
      <c r="F324" s="6" t="s">
        <v>334</v>
      </c>
      <c r="G324" s="120">
        <v>364</v>
      </c>
      <c r="H324" s="65">
        <v>5940</v>
      </c>
      <c r="I324" s="65">
        <f t="shared" si="16"/>
        <v>2162160</v>
      </c>
    </row>
    <row r="325" spans="1:9" ht="22.5">
      <c r="A325" s="154"/>
      <c r="B325" s="157"/>
      <c r="C325" s="157"/>
      <c r="D325" s="6">
        <f t="shared" si="17"/>
        <v>316</v>
      </c>
      <c r="E325" s="27" t="s">
        <v>328</v>
      </c>
      <c r="F325" s="6" t="s">
        <v>334</v>
      </c>
      <c r="G325" s="120">
        <v>170</v>
      </c>
      <c r="H325" s="65">
        <v>5200</v>
      </c>
      <c r="I325" s="65">
        <f t="shared" si="16"/>
        <v>884000</v>
      </c>
    </row>
    <row r="326" spans="1:9" ht="22.5">
      <c r="A326" s="154"/>
      <c r="B326" s="157"/>
      <c r="C326" s="157"/>
      <c r="D326" s="6">
        <f t="shared" si="17"/>
        <v>317</v>
      </c>
      <c r="E326" s="27" t="s">
        <v>329</v>
      </c>
      <c r="F326" s="6" t="s">
        <v>334</v>
      </c>
      <c r="G326" s="120">
        <v>199</v>
      </c>
      <c r="H326" s="65">
        <v>4610</v>
      </c>
      <c r="I326" s="65">
        <f t="shared" si="16"/>
        <v>917390</v>
      </c>
    </row>
    <row r="327" spans="1:9" ht="22.5">
      <c r="A327" s="155"/>
      <c r="B327" s="158"/>
      <c r="C327" s="158"/>
      <c r="D327" s="6">
        <f t="shared" si="17"/>
        <v>318</v>
      </c>
      <c r="E327" s="27" t="s">
        <v>335</v>
      </c>
      <c r="F327" s="6" t="s">
        <v>334</v>
      </c>
      <c r="G327" s="120">
        <v>40</v>
      </c>
      <c r="H327" s="65">
        <v>7445</v>
      </c>
      <c r="I327" s="65">
        <f t="shared" si="16"/>
        <v>297800</v>
      </c>
    </row>
    <row r="328" spans="1:9" ht="11.25" customHeight="1">
      <c r="A328" s="148" t="s">
        <v>336</v>
      </c>
      <c r="B328" s="149" t="s">
        <v>37</v>
      </c>
      <c r="C328" s="149" t="s">
        <v>229</v>
      </c>
      <c r="D328" s="6">
        <f t="shared" si="17"/>
        <v>319</v>
      </c>
      <c r="E328" s="27" t="s">
        <v>337</v>
      </c>
      <c r="F328" s="6" t="s">
        <v>18</v>
      </c>
      <c r="G328" s="120">
        <v>15000</v>
      </c>
      <c r="H328" s="65">
        <v>219</v>
      </c>
      <c r="I328" s="65">
        <f t="shared" si="16"/>
        <v>3285000</v>
      </c>
    </row>
    <row r="329" spans="1:9" ht="11.25">
      <c r="A329" s="148"/>
      <c r="B329" s="149"/>
      <c r="C329" s="149"/>
      <c r="D329" s="6">
        <f t="shared" si="17"/>
        <v>320</v>
      </c>
      <c r="E329" s="27" t="s">
        <v>325</v>
      </c>
      <c r="F329" s="6" t="s">
        <v>18</v>
      </c>
      <c r="G329" s="120">
        <v>30000</v>
      </c>
      <c r="H329" s="65">
        <v>67</v>
      </c>
      <c r="I329" s="65">
        <f t="shared" si="16"/>
        <v>2010000</v>
      </c>
    </row>
    <row r="330" spans="1:9" ht="22.5">
      <c r="A330" s="148"/>
      <c r="B330" s="149"/>
      <c r="C330" s="149"/>
      <c r="D330" s="6">
        <f t="shared" si="17"/>
        <v>321</v>
      </c>
      <c r="E330" s="27" t="s">
        <v>338</v>
      </c>
      <c r="F330" s="6" t="s">
        <v>21</v>
      </c>
      <c r="G330" s="120">
        <v>30000</v>
      </c>
      <c r="H330" s="65">
        <v>265</v>
      </c>
      <c r="I330" s="65">
        <f t="shared" si="16"/>
        <v>7950000</v>
      </c>
    </row>
    <row r="331" spans="1:9" ht="33.75">
      <c r="A331" s="148"/>
      <c r="B331" s="149"/>
      <c r="C331" s="149"/>
      <c r="D331" s="6">
        <f t="shared" si="17"/>
        <v>322</v>
      </c>
      <c r="E331" s="27" t="s">
        <v>339</v>
      </c>
      <c r="F331" s="6" t="s">
        <v>18</v>
      </c>
      <c r="G331" s="120">
        <v>500</v>
      </c>
      <c r="H331" s="65">
        <v>355</v>
      </c>
      <c r="I331" s="65">
        <f t="shared" si="16"/>
        <v>177500</v>
      </c>
    </row>
    <row r="332" spans="1:9" ht="56.25">
      <c r="A332" s="148" t="s">
        <v>340</v>
      </c>
      <c r="B332" s="149" t="s">
        <v>341</v>
      </c>
      <c r="C332" s="149" t="s">
        <v>342</v>
      </c>
      <c r="D332" s="6">
        <f t="shared" si="17"/>
        <v>323</v>
      </c>
      <c r="E332" s="27" t="s">
        <v>343</v>
      </c>
      <c r="F332" s="6" t="s">
        <v>334</v>
      </c>
      <c r="G332" s="120">
        <f>1500+866</f>
        <v>2366</v>
      </c>
      <c r="H332" s="65">
        <v>18000</v>
      </c>
      <c r="I332" s="65">
        <f t="shared" si="16"/>
        <v>42588000</v>
      </c>
    </row>
    <row r="333" spans="1:9" ht="33.75" customHeight="1">
      <c r="A333" s="148"/>
      <c r="B333" s="149"/>
      <c r="C333" s="149"/>
      <c r="D333" s="6">
        <f t="shared" si="17"/>
        <v>324</v>
      </c>
      <c r="E333" s="27" t="s">
        <v>344</v>
      </c>
      <c r="F333" s="6" t="s">
        <v>334</v>
      </c>
      <c r="G333" s="120">
        <v>200</v>
      </c>
      <c r="H333" s="65">
        <v>45000</v>
      </c>
      <c r="I333" s="65">
        <f t="shared" si="16"/>
        <v>9000000</v>
      </c>
    </row>
    <row r="334" spans="1:9" ht="11.25" customHeight="1">
      <c r="A334" s="148" t="s">
        <v>345</v>
      </c>
      <c r="B334" s="149" t="s">
        <v>139</v>
      </c>
      <c r="C334" s="149" t="s">
        <v>346</v>
      </c>
      <c r="D334" s="6">
        <f t="shared" si="17"/>
        <v>325</v>
      </c>
      <c r="E334" s="27" t="s">
        <v>347</v>
      </c>
      <c r="F334" s="6" t="s">
        <v>18</v>
      </c>
      <c r="G334" s="120">
        <v>1380</v>
      </c>
      <c r="H334" s="65">
        <v>62</v>
      </c>
      <c r="I334" s="65">
        <f t="shared" si="16"/>
        <v>85560</v>
      </c>
    </row>
    <row r="335" spans="1:9" ht="11.25">
      <c r="A335" s="148"/>
      <c r="B335" s="149"/>
      <c r="C335" s="149"/>
      <c r="D335" s="6">
        <f t="shared" si="17"/>
        <v>326</v>
      </c>
      <c r="E335" s="27" t="s">
        <v>348</v>
      </c>
      <c r="F335" s="6" t="s">
        <v>18</v>
      </c>
      <c r="G335" s="120">
        <v>1500</v>
      </c>
      <c r="H335" s="65">
        <v>2000</v>
      </c>
      <c r="I335" s="65">
        <f t="shared" si="16"/>
        <v>3000000</v>
      </c>
    </row>
    <row r="336" spans="1:9" ht="22.5" customHeight="1">
      <c r="A336" s="148" t="s">
        <v>349</v>
      </c>
      <c r="B336" s="149" t="s">
        <v>37</v>
      </c>
      <c r="C336" s="149" t="s">
        <v>346</v>
      </c>
      <c r="D336" s="6">
        <f t="shared" si="17"/>
        <v>327</v>
      </c>
      <c r="E336" s="27" t="s">
        <v>350</v>
      </c>
      <c r="F336" s="6" t="s">
        <v>10</v>
      </c>
      <c r="G336" s="120">
        <v>296</v>
      </c>
      <c r="H336" s="65">
        <v>1590</v>
      </c>
      <c r="I336" s="65">
        <f t="shared" si="16"/>
        <v>470640</v>
      </c>
    </row>
    <row r="337" spans="1:9" ht="11.25">
      <c r="A337" s="148"/>
      <c r="B337" s="149"/>
      <c r="C337" s="149"/>
      <c r="D337" s="6">
        <f t="shared" si="17"/>
        <v>328</v>
      </c>
      <c r="E337" s="27" t="s">
        <v>351</v>
      </c>
      <c r="F337" s="6" t="s">
        <v>18</v>
      </c>
      <c r="G337" s="120">
        <v>200000</v>
      </c>
      <c r="H337" s="65">
        <v>8.7</v>
      </c>
      <c r="I337" s="65">
        <f t="shared" si="16"/>
        <v>1739999.9999999998</v>
      </c>
    </row>
    <row r="338" spans="1:9" ht="11.25">
      <c r="A338" s="148"/>
      <c r="B338" s="149"/>
      <c r="C338" s="149"/>
      <c r="D338" s="6">
        <f t="shared" si="17"/>
        <v>329</v>
      </c>
      <c r="E338" s="27" t="s">
        <v>352</v>
      </c>
      <c r="F338" s="6" t="s">
        <v>353</v>
      </c>
      <c r="G338" s="120">
        <v>35000</v>
      </c>
      <c r="H338" s="65">
        <v>9.3</v>
      </c>
      <c r="I338" s="65">
        <f t="shared" si="16"/>
        <v>325500</v>
      </c>
    </row>
    <row r="339" spans="1:9" ht="11.25">
      <c r="A339" s="148"/>
      <c r="B339" s="149"/>
      <c r="C339" s="149"/>
      <c r="D339" s="6">
        <f t="shared" si="17"/>
        <v>330</v>
      </c>
      <c r="E339" s="27" t="s">
        <v>354</v>
      </c>
      <c r="F339" s="6" t="s">
        <v>353</v>
      </c>
      <c r="G339" s="120">
        <v>25000</v>
      </c>
      <c r="H339" s="65">
        <v>9.5</v>
      </c>
      <c r="I339" s="65">
        <f t="shared" si="16"/>
        <v>237500</v>
      </c>
    </row>
    <row r="340" spans="1:9" ht="11.25">
      <c r="A340" s="148"/>
      <c r="B340" s="149"/>
      <c r="C340" s="149"/>
      <c r="D340" s="6">
        <f t="shared" si="17"/>
        <v>331</v>
      </c>
      <c r="E340" s="27" t="s">
        <v>355</v>
      </c>
      <c r="F340" s="6" t="s">
        <v>353</v>
      </c>
      <c r="G340" s="120">
        <v>56000</v>
      </c>
      <c r="H340" s="65">
        <v>5.3</v>
      </c>
      <c r="I340" s="65">
        <f t="shared" si="16"/>
        <v>296800</v>
      </c>
    </row>
    <row r="341" spans="1:9" ht="11.25">
      <c r="A341" s="148"/>
      <c r="B341" s="149"/>
      <c r="C341" s="149"/>
      <c r="D341" s="6">
        <f t="shared" si="17"/>
        <v>332</v>
      </c>
      <c r="E341" s="27" t="s">
        <v>356</v>
      </c>
      <c r="F341" s="6" t="s">
        <v>18</v>
      </c>
      <c r="G341" s="120">
        <v>120000</v>
      </c>
      <c r="H341" s="65">
        <v>7.5</v>
      </c>
      <c r="I341" s="65">
        <f t="shared" si="16"/>
        <v>900000</v>
      </c>
    </row>
    <row r="342" spans="1:9" ht="11.25">
      <c r="A342" s="148"/>
      <c r="B342" s="149"/>
      <c r="C342" s="149"/>
      <c r="D342" s="6">
        <f t="shared" si="17"/>
        <v>333</v>
      </c>
      <c r="E342" s="27" t="s">
        <v>357</v>
      </c>
      <c r="F342" s="6" t="s">
        <v>353</v>
      </c>
      <c r="G342" s="120">
        <v>90000</v>
      </c>
      <c r="H342" s="65">
        <v>7</v>
      </c>
      <c r="I342" s="65">
        <f t="shared" si="16"/>
        <v>630000</v>
      </c>
    </row>
    <row r="343" spans="1:9" ht="11.25">
      <c r="A343" s="148"/>
      <c r="B343" s="149"/>
      <c r="C343" s="149"/>
      <c r="D343" s="6">
        <f t="shared" si="17"/>
        <v>334</v>
      </c>
      <c r="E343" s="27" t="s">
        <v>358</v>
      </c>
      <c r="F343" s="6" t="s">
        <v>18</v>
      </c>
      <c r="G343" s="120">
        <v>50000</v>
      </c>
      <c r="H343" s="65">
        <v>52</v>
      </c>
      <c r="I343" s="65">
        <f t="shared" si="16"/>
        <v>2600000</v>
      </c>
    </row>
    <row r="344" spans="1:9" ht="11.25">
      <c r="A344" s="148"/>
      <c r="B344" s="149"/>
      <c r="C344" s="149"/>
      <c r="D344" s="6">
        <f t="shared" si="17"/>
        <v>335</v>
      </c>
      <c r="E344" s="27" t="s">
        <v>359</v>
      </c>
      <c r="F344" s="6" t="s">
        <v>353</v>
      </c>
      <c r="G344" s="120">
        <v>13000</v>
      </c>
      <c r="H344" s="65">
        <v>0.66</v>
      </c>
      <c r="I344" s="65">
        <f t="shared" si="16"/>
        <v>8580</v>
      </c>
    </row>
    <row r="345" spans="1:9" ht="11.25" customHeight="1">
      <c r="A345" s="148" t="s">
        <v>360</v>
      </c>
      <c r="B345" s="149" t="s">
        <v>37</v>
      </c>
      <c r="C345" s="149" t="s">
        <v>229</v>
      </c>
      <c r="D345" s="6">
        <f t="shared" si="17"/>
        <v>336</v>
      </c>
      <c r="E345" s="27" t="s">
        <v>361</v>
      </c>
      <c r="F345" s="6" t="s">
        <v>362</v>
      </c>
      <c r="G345" s="120">
        <v>1200</v>
      </c>
      <c r="H345" s="65">
        <v>650</v>
      </c>
      <c r="I345" s="65">
        <f t="shared" si="16"/>
        <v>780000</v>
      </c>
    </row>
    <row r="346" spans="1:9" ht="11.25">
      <c r="A346" s="148"/>
      <c r="B346" s="149"/>
      <c r="C346" s="149"/>
      <c r="D346" s="6">
        <f t="shared" si="17"/>
        <v>337</v>
      </c>
      <c r="E346" s="27" t="s">
        <v>363</v>
      </c>
      <c r="F346" s="6" t="s">
        <v>362</v>
      </c>
      <c r="G346" s="120">
        <v>1200</v>
      </c>
      <c r="H346" s="65">
        <v>1190</v>
      </c>
      <c r="I346" s="65">
        <f t="shared" si="16"/>
        <v>1428000</v>
      </c>
    </row>
    <row r="347" spans="1:9" ht="11.25">
      <c r="A347" s="148"/>
      <c r="B347" s="149"/>
      <c r="C347" s="149"/>
      <c r="D347" s="6">
        <f t="shared" si="17"/>
        <v>338</v>
      </c>
      <c r="E347" s="27" t="s">
        <v>364</v>
      </c>
      <c r="F347" s="6" t="s">
        <v>362</v>
      </c>
      <c r="G347" s="120">
        <v>200</v>
      </c>
      <c r="H347" s="65">
        <v>1235</v>
      </c>
      <c r="I347" s="65">
        <f t="shared" si="16"/>
        <v>247000</v>
      </c>
    </row>
    <row r="348" spans="1:9" ht="76.5" customHeight="1">
      <c r="A348" s="7" t="s">
        <v>365</v>
      </c>
      <c r="B348" s="8" t="s">
        <v>37</v>
      </c>
      <c r="C348" s="8" t="s">
        <v>229</v>
      </c>
      <c r="D348" s="6">
        <f t="shared" si="17"/>
        <v>339</v>
      </c>
      <c r="E348" s="27" t="s">
        <v>366</v>
      </c>
      <c r="F348" s="6" t="s">
        <v>362</v>
      </c>
      <c r="G348" s="120">
        <v>975</v>
      </c>
      <c r="H348" s="65">
        <v>18015</v>
      </c>
      <c r="I348" s="65">
        <f t="shared" si="16"/>
        <v>17564625</v>
      </c>
    </row>
    <row r="349" spans="1:9" ht="33.75" customHeight="1">
      <c r="A349" s="7" t="s">
        <v>367</v>
      </c>
      <c r="B349" s="8" t="s">
        <v>37</v>
      </c>
      <c r="C349" s="8" t="s">
        <v>229</v>
      </c>
      <c r="D349" s="6">
        <f t="shared" si="17"/>
        <v>340</v>
      </c>
      <c r="E349" s="27" t="s">
        <v>368</v>
      </c>
      <c r="F349" s="6" t="s">
        <v>362</v>
      </c>
      <c r="G349" s="120">
        <v>1000</v>
      </c>
      <c r="H349" s="65">
        <v>9470</v>
      </c>
      <c r="I349" s="65">
        <f t="shared" si="16"/>
        <v>9470000</v>
      </c>
    </row>
    <row r="350" spans="1:10" ht="11.25">
      <c r="A350" s="40"/>
      <c r="B350" s="40"/>
      <c r="C350" s="40"/>
      <c r="D350" s="40"/>
      <c r="E350" s="74" t="s">
        <v>409</v>
      </c>
      <c r="F350" s="40"/>
      <c r="G350" s="75"/>
      <c r="H350" s="21"/>
      <c r="I350" s="21">
        <f>SUM(I175:I349)</f>
        <v>831697430.5</v>
      </c>
      <c r="J350" s="41"/>
    </row>
    <row r="351" spans="1:9" ht="22.5">
      <c r="A351" s="148" t="s">
        <v>308</v>
      </c>
      <c r="B351" s="149" t="s">
        <v>37</v>
      </c>
      <c r="C351" s="149" t="s">
        <v>309</v>
      </c>
      <c r="D351" s="76">
        <v>341</v>
      </c>
      <c r="E351" s="77" t="s">
        <v>575</v>
      </c>
      <c r="F351" s="12" t="s">
        <v>131</v>
      </c>
      <c r="G351" s="10">
        <v>20000</v>
      </c>
      <c r="H351" s="78">
        <v>66.2</v>
      </c>
      <c r="I351" s="10">
        <f>G351*H351</f>
        <v>1324000</v>
      </c>
    </row>
    <row r="352" spans="1:9" ht="22.5">
      <c r="A352" s="148"/>
      <c r="B352" s="149"/>
      <c r="C352" s="149"/>
      <c r="D352" s="76">
        <f>D351+1</f>
        <v>342</v>
      </c>
      <c r="E352" s="77" t="s">
        <v>576</v>
      </c>
      <c r="F352" s="12" t="s">
        <v>131</v>
      </c>
      <c r="G352" s="10">
        <v>20000</v>
      </c>
      <c r="H352" s="78">
        <v>101.8</v>
      </c>
      <c r="I352" s="10">
        <f>G352*H352</f>
        <v>2036000</v>
      </c>
    </row>
    <row r="353" spans="1:9" ht="22.5">
      <c r="A353" s="148"/>
      <c r="B353" s="149"/>
      <c r="C353" s="149"/>
      <c r="D353" s="76">
        <f>D352+1</f>
        <v>343</v>
      </c>
      <c r="E353" s="77" t="s">
        <v>577</v>
      </c>
      <c r="F353" s="12" t="s">
        <v>304</v>
      </c>
      <c r="G353" s="10">
        <v>550</v>
      </c>
      <c r="H353" s="78">
        <v>5166.5</v>
      </c>
      <c r="I353" s="10">
        <f>G353*H353</f>
        <v>2841575</v>
      </c>
    </row>
    <row r="354" spans="1:9" ht="22.5">
      <c r="A354" s="148"/>
      <c r="B354" s="149"/>
      <c r="C354" s="149"/>
      <c r="D354" s="76">
        <f>D353+1</f>
        <v>344</v>
      </c>
      <c r="E354" s="77" t="s">
        <v>578</v>
      </c>
      <c r="F354" s="12" t="s">
        <v>304</v>
      </c>
      <c r="G354" s="10">
        <v>1100</v>
      </c>
      <c r="H354" s="78">
        <v>3503.65</v>
      </c>
      <c r="I354" s="10">
        <f>G354*H354</f>
        <v>3854015</v>
      </c>
    </row>
    <row r="355" spans="1:9" ht="11.25">
      <c r="A355" s="66"/>
      <c r="B355" s="67"/>
      <c r="C355" s="67"/>
      <c r="D355" s="79"/>
      <c r="E355" s="80" t="s">
        <v>409</v>
      </c>
      <c r="F355" s="81"/>
      <c r="G355" s="82"/>
      <c r="H355" s="83"/>
      <c r="I355" s="84">
        <f>SUM(I351:I354)</f>
        <v>10055590</v>
      </c>
    </row>
    <row r="356" spans="1:9" ht="33.75">
      <c r="A356" s="153" t="s">
        <v>579</v>
      </c>
      <c r="B356" s="149" t="s">
        <v>139</v>
      </c>
      <c r="C356" s="156" t="s">
        <v>580</v>
      </c>
      <c r="D356" s="6">
        <v>345</v>
      </c>
      <c r="E356" s="77" t="s">
        <v>581</v>
      </c>
      <c r="F356" s="12" t="s">
        <v>15</v>
      </c>
      <c r="G356" s="10">
        <v>1</v>
      </c>
      <c r="H356" s="85">
        <v>132000</v>
      </c>
      <c r="I356" s="86">
        <f aca="true" t="shared" si="18" ref="I356:I365">G356*H356</f>
        <v>132000</v>
      </c>
    </row>
    <row r="357" spans="1:9" ht="11.25">
      <c r="A357" s="154"/>
      <c r="B357" s="149"/>
      <c r="C357" s="157"/>
      <c r="D357" s="6">
        <f>D356+1</f>
        <v>346</v>
      </c>
      <c r="E357" s="77" t="s">
        <v>347</v>
      </c>
      <c r="F357" s="12" t="s">
        <v>18</v>
      </c>
      <c r="G357" s="10">
        <v>1</v>
      </c>
      <c r="H357" s="85">
        <v>64</v>
      </c>
      <c r="I357" s="86">
        <f t="shared" si="18"/>
        <v>64</v>
      </c>
    </row>
    <row r="358" spans="1:9" ht="11.25">
      <c r="A358" s="154"/>
      <c r="B358" s="149"/>
      <c r="C358" s="157"/>
      <c r="D358" s="6">
        <f aca="true" t="shared" si="19" ref="D358:D365">D357+1</f>
        <v>347</v>
      </c>
      <c r="E358" s="77" t="s">
        <v>348</v>
      </c>
      <c r="F358" s="12" t="s">
        <v>18</v>
      </c>
      <c r="G358" s="10">
        <v>30</v>
      </c>
      <c r="H358" s="85">
        <v>1799</v>
      </c>
      <c r="I358" s="86">
        <f t="shared" si="18"/>
        <v>53970</v>
      </c>
    </row>
    <row r="359" spans="1:9" ht="45">
      <c r="A359" s="154"/>
      <c r="B359" s="149"/>
      <c r="C359" s="157"/>
      <c r="D359" s="6">
        <f t="shared" si="19"/>
        <v>348</v>
      </c>
      <c r="E359" s="77" t="s">
        <v>582</v>
      </c>
      <c r="F359" s="12" t="s">
        <v>334</v>
      </c>
      <c r="G359" s="10">
        <v>110</v>
      </c>
      <c r="H359" s="86">
        <v>313999</v>
      </c>
      <c r="I359" s="86">
        <f t="shared" si="18"/>
        <v>34539890</v>
      </c>
    </row>
    <row r="360" spans="1:9" ht="45">
      <c r="A360" s="154"/>
      <c r="B360" s="149"/>
      <c r="C360" s="157"/>
      <c r="D360" s="6">
        <f t="shared" si="19"/>
        <v>349</v>
      </c>
      <c r="E360" s="77" t="s">
        <v>583</v>
      </c>
      <c r="F360" s="12" t="s">
        <v>334</v>
      </c>
      <c r="G360" s="10">
        <v>1</v>
      </c>
      <c r="H360" s="85">
        <v>256000</v>
      </c>
      <c r="I360" s="86">
        <f t="shared" si="18"/>
        <v>256000</v>
      </c>
    </row>
    <row r="361" spans="1:9" ht="45">
      <c r="A361" s="154"/>
      <c r="B361" s="149"/>
      <c r="C361" s="157"/>
      <c r="D361" s="6">
        <f t="shared" si="19"/>
        <v>350</v>
      </c>
      <c r="E361" s="77" t="s">
        <v>584</v>
      </c>
      <c r="F361" s="12" t="s">
        <v>334</v>
      </c>
      <c r="G361" s="10">
        <v>1</v>
      </c>
      <c r="H361" s="85">
        <v>238000</v>
      </c>
      <c r="I361" s="86">
        <f t="shared" si="18"/>
        <v>238000</v>
      </c>
    </row>
    <row r="362" spans="1:9" ht="22.5">
      <c r="A362" s="154"/>
      <c r="B362" s="149"/>
      <c r="C362" s="157"/>
      <c r="D362" s="6">
        <f t="shared" si="19"/>
        <v>351</v>
      </c>
      <c r="E362" s="77" t="s">
        <v>585</v>
      </c>
      <c r="F362" s="12" t="s">
        <v>131</v>
      </c>
      <c r="G362" s="10">
        <v>1</v>
      </c>
      <c r="H362" s="85">
        <v>999</v>
      </c>
      <c r="I362" s="86">
        <f t="shared" si="18"/>
        <v>999</v>
      </c>
    </row>
    <row r="363" spans="1:9" ht="22.5">
      <c r="A363" s="154"/>
      <c r="B363" s="149"/>
      <c r="C363" s="157"/>
      <c r="D363" s="6">
        <f t="shared" si="19"/>
        <v>352</v>
      </c>
      <c r="E363" s="77" t="s">
        <v>586</v>
      </c>
      <c r="F363" s="12" t="s">
        <v>131</v>
      </c>
      <c r="G363" s="10">
        <v>1</v>
      </c>
      <c r="H363" s="85">
        <v>1060</v>
      </c>
      <c r="I363" s="86">
        <f t="shared" si="18"/>
        <v>1060</v>
      </c>
    </row>
    <row r="364" spans="1:9" ht="33.75">
      <c r="A364" s="154"/>
      <c r="B364" s="149"/>
      <c r="C364" s="157"/>
      <c r="D364" s="6">
        <f t="shared" si="19"/>
        <v>353</v>
      </c>
      <c r="E364" s="77" t="s">
        <v>587</v>
      </c>
      <c r="F364" s="12" t="s">
        <v>15</v>
      </c>
      <c r="G364" s="10">
        <v>2</v>
      </c>
      <c r="H364" s="87">
        <v>349999</v>
      </c>
      <c r="I364" s="86">
        <f t="shared" si="18"/>
        <v>699998</v>
      </c>
    </row>
    <row r="365" spans="1:9" ht="33.75">
      <c r="A365" s="155"/>
      <c r="B365" s="149"/>
      <c r="C365" s="158"/>
      <c r="D365" s="6">
        <f t="shared" si="19"/>
        <v>354</v>
      </c>
      <c r="E365" s="77" t="s">
        <v>588</v>
      </c>
      <c r="F365" s="12" t="s">
        <v>15</v>
      </c>
      <c r="G365" s="10">
        <v>1</v>
      </c>
      <c r="H365" s="88">
        <v>0</v>
      </c>
      <c r="I365" s="89">
        <f t="shared" si="18"/>
        <v>0</v>
      </c>
    </row>
    <row r="366" spans="1:9" ht="11.25">
      <c r="A366" s="64"/>
      <c r="B366" s="64"/>
      <c r="C366" s="64"/>
      <c r="D366" s="64"/>
      <c r="E366" s="80" t="s">
        <v>409</v>
      </c>
      <c r="F366" s="81"/>
      <c r="G366" s="82"/>
      <c r="H366" s="90"/>
      <c r="I366" s="91">
        <f>SUM(I356:I365)</f>
        <v>35921981</v>
      </c>
    </row>
    <row r="367" spans="1:9" ht="84">
      <c r="A367" s="64" t="s">
        <v>589</v>
      </c>
      <c r="B367" s="6" t="s">
        <v>37</v>
      </c>
      <c r="C367" s="6" t="s">
        <v>346</v>
      </c>
      <c r="D367" s="6">
        <v>355</v>
      </c>
      <c r="E367" s="17" t="s">
        <v>590</v>
      </c>
      <c r="F367" s="12" t="s">
        <v>15</v>
      </c>
      <c r="G367" s="92">
        <v>861</v>
      </c>
      <c r="H367" s="93">
        <v>47999</v>
      </c>
      <c r="I367" s="86">
        <f>G367*H367</f>
        <v>41327139</v>
      </c>
    </row>
    <row r="368" spans="1:9" ht="11.25">
      <c r="A368" s="94"/>
      <c r="B368" s="94"/>
      <c r="C368" s="94"/>
      <c r="D368" s="95"/>
      <c r="E368" s="96" t="s">
        <v>409</v>
      </c>
      <c r="F368" s="97"/>
      <c r="G368" s="97"/>
      <c r="H368" s="98"/>
      <c r="I368" s="99">
        <f>SUM(I367:I367)</f>
        <v>41327139</v>
      </c>
    </row>
    <row r="369" spans="1:9" ht="45">
      <c r="A369" s="153" t="s">
        <v>591</v>
      </c>
      <c r="B369" s="156" t="s">
        <v>139</v>
      </c>
      <c r="C369" s="156" t="s">
        <v>346</v>
      </c>
      <c r="D369" s="6">
        <v>356</v>
      </c>
      <c r="E369" s="17" t="s">
        <v>592</v>
      </c>
      <c r="F369" s="12" t="s">
        <v>15</v>
      </c>
      <c r="G369" s="10">
        <v>1600</v>
      </c>
      <c r="H369" s="86">
        <v>56999</v>
      </c>
      <c r="I369" s="86">
        <f>G369*H369</f>
        <v>91198400</v>
      </c>
    </row>
    <row r="370" spans="1:9" ht="56.25">
      <c r="A370" s="154"/>
      <c r="B370" s="157"/>
      <c r="C370" s="157"/>
      <c r="D370" s="6">
        <f>D369+1</f>
        <v>357</v>
      </c>
      <c r="E370" s="17" t="s">
        <v>593</v>
      </c>
      <c r="F370" s="12" t="s">
        <v>15</v>
      </c>
      <c r="G370" s="10">
        <v>180</v>
      </c>
      <c r="H370" s="86">
        <v>53999</v>
      </c>
      <c r="I370" s="86">
        <f>G370*H370</f>
        <v>9719820</v>
      </c>
    </row>
    <row r="371" spans="1:9" ht="45">
      <c r="A371" s="154"/>
      <c r="B371" s="157"/>
      <c r="C371" s="157"/>
      <c r="D371" s="6">
        <f>D370+1</f>
        <v>358</v>
      </c>
      <c r="E371" s="17" t="s">
        <v>594</v>
      </c>
      <c r="F371" s="12" t="s">
        <v>334</v>
      </c>
      <c r="G371" s="10">
        <v>100</v>
      </c>
      <c r="H371" s="86">
        <v>41890</v>
      </c>
      <c r="I371" s="86">
        <f>G371*H371</f>
        <v>4189000</v>
      </c>
    </row>
    <row r="372" spans="1:9" ht="45">
      <c r="A372" s="155"/>
      <c r="B372" s="158"/>
      <c r="C372" s="158"/>
      <c r="D372" s="6">
        <f>D371+1</f>
        <v>359</v>
      </c>
      <c r="E372" s="17" t="s">
        <v>595</v>
      </c>
      <c r="F372" s="12" t="s">
        <v>334</v>
      </c>
      <c r="G372" s="10">
        <v>3</v>
      </c>
      <c r="H372" s="86">
        <v>53500</v>
      </c>
      <c r="I372" s="86">
        <f>G372*H372</f>
        <v>160500</v>
      </c>
    </row>
    <row r="373" spans="1:9" ht="11.25">
      <c r="A373" s="7"/>
      <c r="B373" s="7"/>
      <c r="C373" s="7"/>
      <c r="D373" s="64"/>
      <c r="E373" s="80" t="s">
        <v>409</v>
      </c>
      <c r="F373" s="81"/>
      <c r="G373" s="82"/>
      <c r="H373" s="100"/>
      <c r="I373" s="100">
        <f>SUM(I369:I372)</f>
        <v>105267720</v>
      </c>
    </row>
    <row r="374" spans="1:9" ht="22.5">
      <c r="A374" s="153" t="s">
        <v>596</v>
      </c>
      <c r="B374" s="156" t="s">
        <v>37</v>
      </c>
      <c r="C374" s="156" t="s">
        <v>597</v>
      </c>
      <c r="D374" s="6">
        <v>360</v>
      </c>
      <c r="E374" s="17" t="s">
        <v>338</v>
      </c>
      <c r="F374" s="12" t="s">
        <v>21</v>
      </c>
      <c r="G374" s="10">
        <v>6000</v>
      </c>
      <c r="H374" s="101">
        <v>265</v>
      </c>
      <c r="I374" s="101">
        <f aca="true" t="shared" si="20" ref="I374:I385">G374*H374</f>
        <v>1590000</v>
      </c>
    </row>
    <row r="375" spans="1:9" ht="33.75">
      <c r="A375" s="154"/>
      <c r="B375" s="157"/>
      <c r="C375" s="157"/>
      <c r="D375" s="6">
        <f>D374+1</f>
        <v>361</v>
      </c>
      <c r="E375" s="17" t="s">
        <v>339</v>
      </c>
      <c r="F375" s="12" t="s">
        <v>18</v>
      </c>
      <c r="G375" s="10">
        <v>1</v>
      </c>
      <c r="H375" s="101">
        <v>355</v>
      </c>
      <c r="I375" s="101">
        <f t="shared" si="20"/>
        <v>355</v>
      </c>
    </row>
    <row r="376" spans="1:9" ht="11.25">
      <c r="A376" s="154"/>
      <c r="B376" s="157"/>
      <c r="C376" s="157"/>
      <c r="D376" s="6">
        <f aca="true" t="shared" si="21" ref="D376:D385">D375+1</f>
        <v>362</v>
      </c>
      <c r="E376" s="17" t="s">
        <v>209</v>
      </c>
      <c r="F376" s="12" t="s">
        <v>18</v>
      </c>
      <c r="G376" s="10">
        <v>800</v>
      </c>
      <c r="H376" s="101">
        <v>7</v>
      </c>
      <c r="I376" s="101">
        <f t="shared" si="20"/>
        <v>5600</v>
      </c>
    </row>
    <row r="377" spans="1:9" ht="45">
      <c r="A377" s="154"/>
      <c r="B377" s="157"/>
      <c r="C377" s="157"/>
      <c r="D377" s="6">
        <f t="shared" si="21"/>
        <v>363</v>
      </c>
      <c r="E377" s="17" t="s">
        <v>598</v>
      </c>
      <c r="F377" s="12" t="s">
        <v>21</v>
      </c>
      <c r="G377" s="10">
        <v>800</v>
      </c>
      <c r="H377" s="101">
        <v>605</v>
      </c>
      <c r="I377" s="101">
        <f t="shared" si="20"/>
        <v>484000</v>
      </c>
    </row>
    <row r="378" spans="1:9" ht="45">
      <c r="A378" s="154"/>
      <c r="B378" s="157"/>
      <c r="C378" s="157"/>
      <c r="D378" s="6">
        <f t="shared" si="21"/>
        <v>364</v>
      </c>
      <c r="E378" s="17" t="s">
        <v>599</v>
      </c>
      <c r="F378" s="12" t="s">
        <v>21</v>
      </c>
      <c r="G378" s="10">
        <v>5800</v>
      </c>
      <c r="H378" s="101">
        <v>182</v>
      </c>
      <c r="I378" s="101">
        <f t="shared" si="20"/>
        <v>1055600</v>
      </c>
    </row>
    <row r="379" spans="1:9" ht="45">
      <c r="A379" s="154"/>
      <c r="B379" s="157"/>
      <c r="C379" s="157"/>
      <c r="D379" s="6">
        <f t="shared" si="21"/>
        <v>365</v>
      </c>
      <c r="E379" s="17" t="s">
        <v>600</v>
      </c>
      <c r="F379" s="12" t="s">
        <v>21</v>
      </c>
      <c r="G379" s="10">
        <v>900</v>
      </c>
      <c r="H379" s="101">
        <v>350</v>
      </c>
      <c r="I379" s="101">
        <f t="shared" si="20"/>
        <v>315000</v>
      </c>
    </row>
    <row r="380" spans="1:9" ht="22.5">
      <c r="A380" s="154"/>
      <c r="B380" s="157"/>
      <c r="C380" s="157"/>
      <c r="D380" s="6">
        <f t="shared" si="21"/>
        <v>366</v>
      </c>
      <c r="E380" s="17" t="s">
        <v>601</v>
      </c>
      <c r="F380" s="12" t="s">
        <v>21</v>
      </c>
      <c r="G380" s="10">
        <v>1</v>
      </c>
      <c r="H380" s="101">
        <v>187.38</v>
      </c>
      <c r="I380" s="101">
        <f t="shared" si="20"/>
        <v>187.38</v>
      </c>
    </row>
    <row r="381" spans="1:9" ht="22.5">
      <c r="A381" s="154"/>
      <c r="B381" s="157"/>
      <c r="C381" s="157"/>
      <c r="D381" s="6">
        <f t="shared" si="21"/>
        <v>367</v>
      </c>
      <c r="E381" s="17" t="s">
        <v>602</v>
      </c>
      <c r="F381" s="12" t="s">
        <v>21</v>
      </c>
      <c r="G381" s="10">
        <v>780</v>
      </c>
      <c r="H381" s="101">
        <v>91.52</v>
      </c>
      <c r="I381" s="101">
        <f t="shared" si="20"/>
        <v>71385.59999999999</v>
      </c>
    </row>
    <row r="382" spans="1:9" ht="22.5">
      <c r="A382" s="154"/>
      <c r="B382" s="157"/>
      <c r="C382" s="157"/>
      <c r="D382" s="6">
        <f t="shared" si="21"/>
        <v>368</v>
      </c>
      <c r="E382" s="17" t="s">
        <v>603</v>
      </c>
      <c r="F382" s="12" t="s">
        <v>21</v>
      </c>
      <c r="G382" s="10">
        <v>214</v>
      </c>
      <c r="H382" s="101">
        <v>120.37</v>
      </c>
      <c r="I382" s="101">
        <f t="shared" si="20"/>
        <v>25759.18</v>
      </c>
    </row>
    <row r="383" spans="1:9" ht="33.75">
      <c r="A383" s="154"/>
      <c r="B383" s="157"/>
      <c r="C383" s="157"/>
      <c r="D383" s="6">
        <f t="shared" si="21"/>
        <v>369</v>
      </c>
      <c r="E383" s="17" t="s">
        <v>604</v>
      </c>
      <c r="F383" s="12" t="s">
        <v>15</v>
      </c>
      <c r="G383" s="10">
        <v>1</v>
      </c>
      <c r="H383" s="101">
        <v>8624.83</v>
      </c>
      <c r="I383" s="101">
        <f t="shared" si="20"/>
        <v>8624.83</v>
      </c>
    </row>
    <row r="384" spans="1:9" ht="33.75">
      <c r="A384" s="154"/>
      <c r="B384" s="157"/>
      <c r="C384" s="157"/>
      <c r="D384" s="6">
        <f t="shared" si="21"/>
        <v>370</v>
      </c>
      <c r="E384" s="17" t="s">
        <v>605</v>
      </c>
      <c r="F384" s="12" t="s">
        <v>15</v>
      </c>
      <c r="G384" s="10">
        <v>1</v>
      </c>
      <c r="H384" s="101">
        <v>4415.61</v>
      </c>
      <c r="I384" s="101">
        <f t="shared" si="20"/>
        <v>4415.61</v>
      </c>
    </row>
    <row r="385" spans="1:9" ht="33.75">
      <c r="A385" s="155"/>
      <c r="B385" s="158"/>
      <c r="C385" s="158"/>
      <c r="D385" s="6">
        <f t="shared" si="21"/>
        <v>371</v>
      </c>
      <c r="E385" s="17" t="s">
        <v>606</v>
      </c>
      <c r="F385" s="12" t="s">
        <v>15</v>
      </c>
      <c r="G385" s="10">
        <v>1</v>
      </c>
      <c r="H385" s="101">
        <v>266.13</v>
      </c>
      <c r="I385" s="101">
        <f t="shared" si="20"/>
        <v>266.13</v>
      </c>
    </row>
    <row r="386" spans="1:9" ht="11.25">
      <c r="A386" s="58"/>
      <c r="B386" s="58"/>
      <c r="C386" s="58"/>
      <c r="D386" s="64"/>
      <c r="E386" s="80" t="s">
        <v>409</v>
      </c>
      <c r="F386" s="81"/>
      <c r="G386" s="82"/>
      <c r="H386" s="91"/>
      <c r="I386" s="91">
        <f>SUM(I374:I385)</f>
        <v>3561193.73</v>
      </c>
    </row>
    <row r="387" spans="1:9" ht="22.5">
      <c r="A387" s="148" t="s">
        <v>607</v>
      </c>
      <c r="B387" s="149" t="s">
        <v>37</v>
      </c>
      <c r="C387" s="149" t="s">
        <v>608</v>
      </c>
      <c r="D387" s="6">
        <v>372</v>
      </c>
      <c r="E387" s="77" t="s">
        <v>609</v>
      </c>
      <c r="F387" s="12" t="s">
        <v>10</v>
      </c>
      <c r="G387" s="10">
        <v>1</v>
      </c>
      <c r="H387" s="9">
        <v>15510</v>
      </c>
      <c r="I387" s="102">
        <f aca="true" t="shared" si="22" ref="I387:I414">G387*H387</f>
        <v>15510</v>
      </c>
    </row>
    <row r="388" spans="1:9" ht="22.5">
      <c r="A388" s="148"/>
      <c r="B388" s="149"/>
      <c r="C388" s="149"/>
      <c r="D388" s="6">
        <f>D387+1</f>
        <v>373</v>
      </c>
      <c r="E388" s="77" t="s">
        <v>610</v>
      </c>
      <c r="F388" s="12" t="s">
        <v>10</v>
      </c>
      <c r="G388" s="10">
        <v>1</v>
      </c>
      <c r="H388" s="9">
        <v>43590</v>
      </c>
      <c r="I388" s="102">
        <f t="shared" si="22"/>
        <v>43590</v>
      </c>
    </row>
    <row r="389" spans="1:9" ht="22.5">
      <c r="A389" s="148"/>
      <c r="B389" s="149"/>
      <c r="C389" s="149"/>
      <c r="D389" s="6">
        <f aca="true" t="shared" si="23" ref="D389:D414">D388+1</f>
        <v>374</v>
      </c>
      <c r="E389" s="77" t="s">
        <v>611</v>
      </c>
      <c r="F389" s="12" t="s">
        <v>10</v>
      </c>
      <c r="G389" s="10">
        <v>1</v>
      </c>
      <c r="H389" s="9">
        <v>25072</v>
      </c>
      <c r="I389" s="102">
        <f t="shared" si="22"/>
        <v>25072</v>
      </c>
    </row>
    <row r="390" spans="1:9" ht="22.5">
      <c r="A390" s="148"/>
      <c r="B390" s="149"/>
      <c r="C390" s="149"/>
      <c r="D390" s="6">
        <f t="shared" si="23"/>
        <v>375</v>
      </c>
      <c r="E390" s="77" t="s">
        <v>612</v>
      </c>
      <c r="F390" s="12" t="s">
        <v>10</v>
      </c>
      <c r="G390" s="10">
        <v>1</v>
      </c>
      <c r="H390" s="9">
        <v>32060</v>
      </c>
      <c r="I390" s="102">
        <f t="shared" si="22"/>
        <v>32060</v>
      </c>
    </row>
    <row r="391" spans="1:9" ht="11.25">
      <c r="A391" s="148"/>
      <c r="B391" s="149"/>
      <c r="C391" s="149"/>
      <c r="D391" s="6">
        <f t="shared" si="23"/>
        <v>376</v>
      </c>
      <c r="E391" s="77" t="s">
        <v>613</v>
      </c>
      <c r="F391" s="12" t="s">
        <v>10</v>
      </c>
      <c r="G391" s="10">
        <v>84</v>
      </c>
      <c r="H391" s="9">
        <v>11086</v>
      </c>
      <c r="I391" s="102">
        <f t="shared" si="22"/>
        <v>931224</v>
      </c>
    </row>
    <row r="392" spans="1:9" ht="11.25">
      <c r="A392" s="148"/>
      <c r="B392" s="149"/>
      <c r="C392" s="149"/>
      <c r="D392" s="6">
        <f t="shared" si="23"/>
        <v>377</v>
      </c>
      <c r="E392" s="77" t="s">
        <v>614</v>
      </c>
      <c r="F392" s="12" t="s">
        <v>10</v>
      </c>
      <c r="G392" s="10">
        <v>877</v>
      </c>
      <c r="H392" s="9">
        <v>13650</v>
      </c>
      <c r="I392" s="102">
        <f t="shared" si="22"/>
        <v>11971050</v>
      </c>
    </row>
    <row r="393" spans="1:9" ht="11.25">
      <c r="A393" s="148"/>
      <c r="B393" s="149"/>
      <c r="C393" s="149"/>
      <c r="D393" s="6">
        <f t="shared" si="23"/>
        <v>378</v>
      </c>
      <c r="E393" s="77" t="s">
        <v>615</v>
      </c>
      <c r="F393" s="12" t="s">
        <v>10</v>
      </c>
      <c r="G393" s="10">
        <v>868</v>
      </c>
      <c r="H393" s="9">
        <v>20738</v>
      </c>
      <c r="I393" s="102">
        <f t="shared" si="22"/>
        <v>18000584</v>
      </c>
    </row>
    <row r="394" spans="1:9" ht="22.5">
      <c r="A394" s="148"/>
      <c r="B394" s="149"/>
      <c r="C394" s="149"/>
      <c r="D394" s="6">
        <f t="shared" si="23"/>
        <v>379</v>
      </c>
      <c r="E394" s="77" t="s">
        <v>616</v>
      </c>
      <c r="F394" s="12" t="s">
        <v>10</v>
      </c>
      <c r="G394" s="10">
        <v>60</v>
      </c>
      <c r="H394" s="9">
        <v>37150</v>
      </c>
      <c r="I394" s="102">
        <f t="shared" si="22"/>
        <v>2229000</v>
      </c>
    </row>
    <row r="395" spans="1:9" ht="11.25">
      <c r="A395" s="148"/>
      <c r="B395" s="149"/>
      <c r="C395" s="149"/>
      <c r="D395" s="6">
        <f t="shared" si="23"/>
        <v>380</v>
      </c>
      <c r="E395" s="77" t="s">
        <v>617</v>
      </c>
      <c r="F395" s="12" t="s">
        <v>10</v>
      </c>
      <c r="G395" s="10">
        <v>1</v>
      </c>
      <c r="H395" s="9">
        <v>3087</v>
      </c>
      <c r="I395" s="102">
        <f t="shared" si="22"/>
        <v>3087</v>
      </c>
    </row>
    <row r="396" spans="1:9" ht="22.5">
      <c r="A396" s="148"/>
      <c r="B396" s="149"/>
      <c r="C396" s="149"/>
      <c r="D396" s="6">
        <f t="shared" si="23"/>
        <v>381</v>
      </c>
      <c r="E396" s="77" t="s">
        <v>618</v>
      </c>
      <c r="F396" s="12" t="s">
        <v>10</v>
      </c>
      <c r="G396" s="10">
        <v>127</v>
      </c>
      <c r="H396" s="9">
        <v>48821</v>
      </c>
      <c r="I396" s="102">
        <f t="shared" si="22"/>
        <v>6200267</v>
      </c>
    </row>
    <row r="397" spans="1:9" ht="22.5">
      <c r="A397" s="148"/>
      <c r="B397" s="149"/>
      <c r="C397" s="149"/>
      <c r="D397" s="6">
        <f t="shared" si="23"/>
        <v>382</v>
      </c>
      <c r="E397" s="77" t="s">
        <v>619</v>
      </c>
      <c r="F397" s="12" t="s">
        <v>10</v>
      </c>
      <c r="G397" s="10">
        <v>427</v>
      </c>
      <c r="H397" s="9">
        <v>2570</v>
      </c>
      <c r="I397" s="102">
        <f t="shared" si="22"/>
        <v>1097390</v>
      </c>
    </row>
    <row r="398" spans="1:9" ht="22.5">
      <c r="A398" s="148"/>
      <c r="B398" s="149"/>
      <c r="C398" s="149"/>
      <c r="D398" s="6">
        <f t="shared" si="23"/>
        <v>383</v>
      </c>
      <c r="E398" s="77" t="s">
        <v>620</v>
      </c>
      <c r="F398" s="12" t="s">
        <v>10</v>
      </c>
      <c r="G398" s="10">
        <v>1</v>
      </c>
      <c r="H398" s="9">
        <v>1183</v>
      </c>
      <c r="I398" s="102">
        <f t="shared" si="22"/>
        <v>1183</v>
      </c>
    </row>
    <row r="399" spans="1:9" ht="22.5">
      <c r="A399" s="148"/>
      <c r="B399" s="149"/>
      <c r="C399" s="149"/>
      <c r="D399" s="6">
        <f t="shared" si="23"/>
        <v>384</v>
      </c>
      <c r="E399" s="77" t="s">
        <v>621</v>
      </c>
      <c r="F399" s="12" t="s">
        <v>10</v>
      </c>
      <c r="G399" s="10">
        <v>673</v>
      </c>
      <c r="H399" s="9">
        <v>1810</v>
      </c>
      <c r="I399" s="102">
        <f t="shared" si="22"/>
        <v>1218130</v>
      </c>
    </row>
    <row r="400" spans="1:9" ht="22.5">
      <c r="A400" s="148"/>
      <c r="B400" s="149"/>
      <c r="C400" s="149"/>
      <c r="D400" s="6">
        <f t="shared" si="23"/>
        <v>385</v>
      </c>
      <c r="E400" s="77" t="s">
        <v>622</v>
      </c>
      <c r="F400" s="12" t="s">
        <v>10</v>
      </c>
      <c r="G400" s="10">
        <v>220</v>
      </c>
      <c r="H400" s="9">
        <v>4898</v>
      </c>
      <c r="I400" s="102">
        <f t="shared" si="22"/>
        <v>1077560</v>
      </c>
    </row>
    <row r="401" spans="1:9" ht="22.5">
      <c r="A401" s="148"/>
      <c r="B401" s="149"/>
      <c r="C401" s="149"/>
      <c r="D401" s="6">
        <f t="shared" si="23"/>
        <v>386</v>
      </c>
      <c r="E401" s="77" t="s">
        <v>623</v>
      </c>
      <c r="F401" s="12" t="s">
        <v>10</v>
      </c>
      <c r="G401" s="10">
        <v>109</v>
      </c>
      <c r="H401" s="9">
        <v>1104</v>
      </c>
      <c r="I401" s="102">
        <f t="shared" si="22"/>
        <v>120336</v>
      </c>
    </row>
    <row r="402" spans="1:9" ht="22.5">
      <c r="A402" s="148"/>
      <c r="B402" s="149"/>
      <c r="C402" s="149"/>
      <c r="D402" s="6">
        <f t="shared" si="23"/>
        <v>387</v>
      </c>
      <c r="E402" s="77" t="s">
        <v>624</v>
      </c>
      <c r="F402" s="12" t="s">
        <v>10</v>
      </c>
      <c r="G402" s="10">
        <v>169</v>
      </c>
      <c r="H402" s="9">
        <v>2388</v>
      </c>
      <c r="I402" s="102">
        <f t="shared" si="22"/>
        <v>403572</v>
      </c>
    </row>
    <row r="403" spans="1:9" ht="22.5">
      <c r="A403" s="148"/>
      <c r="B403" s="149"/>
      <c r="C403" s="149"/>
      <c r="D403" s="6">
        <f t="shared" si="23"/>
        <v>388</v>
      </c>
      <c r="E403" s="77" t="s">
        <v>625</v>
      </c>
      <c r="F403" s="12" t="s">
        <v>10</v>
      </c>
      <c r="G403" s="10">
        <v>692</v>
      </c>
      <c r="H403" s="9">
        <v>524</v>
      </c>
      <c r="I403" s="102">
        <f t="shared" si="22"/>
        <v>362608</v>
      </c>
    </row>
    <row r="404" spans="1:9" ht="22.5">
      <c r="A404" s="148"/>
      <c r="B404" s="149"/>
      <c r="C404" s="149"/>
      <c r="D404" s="6">
        <f t="shared" si="23"/>
        <v>389</v>
      </c>
      <c r="E404" s="77" t="s">
        <v>626</v>
      </c>
      <c r="F404" s="12" t="s">
        <v>10</v>
      </c>
      <c r="G404" s="10">
        <v>200</v>
      </c>
      <c r="H404" s="9">
        <v>4623</v>
      </c>
      <c r="I404" s="102">
        <f t="shared" si="22"/>
        <v>924600</v>
      </c>
    </row>
    <row r="405" spans="1:9" ht="22.5">
      <c r="A405" s="148"/>
      <c r="B405" s="149"/>
      <c r="C405" s="149"/>
      <c r="D405" s="6">
        <f t="shared" si="23"/>
        <v>390</v>
      </c>
      <c r="E405" s="77" t="s">
        <v>627</v>
      </c>
      <c r="F405" s="12" t="s">
        <v>10</v>
      </c>
      <c r="G405" s="10">
        <v>106</v>
      </c>
      <c r="H405" s="9">
        <v>4651</v>
      </c>
      <c r="I405" s="102">
        <f t="shared" si="22"/>
        <v>493006</v>
      </c>
    </row>
    <row r="406" spans="1:9" ht="22.5">
      <c r="A406" s="148"/>
      <c r="B406" s="149"/>
      <c r="C406" s="149"/>
      <c r="D406" s="6">
        <f t="shared" si="23"/>
        <v>391</v>
      </c>
      <c r="E406" s="77" t="s">
        <v>628</v>
      </c>
      <c r="F406" s="12" t="s">
        <v>10</v>
      </c>
      <c r="G406" s="10">
        <v>3166</v>
      </c>
      <c r="H406" s="9">
        <v>1274</v>
      </c>
      <c r="I406" s="102">
        <f t="shared" si="22"/>
        <v>4033484</v>
      </c>
    </row>
    <row r="407" spans="1:9" ht="22.5">
      <c r="A407" s="148"/>
      <c r="B407" s="149"/>
      <c r="C407" s="149"/>
      <c r="D407" s="6">
        <f t="shared" si="23"/>
        <v>392</v>
      </c>
      <c r="E407" s="77" t="s">
        <v>629</v>
      </c>
      <c r="F407" s="12" t="s">
        <v>10</v>
      </c>
      <c r="G407" s="10">
        <v>579</v>
      </c>
      <c r="H407" s="9">
        <v>1910</v>
      </c>
      <c r="I407" s="102">
        <f t="shared" si="22"/>
        <v>1105890</v>
      </c>
    </row>
    <row r="408" spans="1:9" ht="22.5">
      <c r="A408" s="148"/>
      <c r="B408" s="149"/>
      <c r="C408" s="149"/>
      <c r="D408" s="6">
        <f t="shared" si="23"/>
        <v>393</v>
      </c>
      <c r="E408" s="77" t="s">
        <v>630</v>
      </c>
      <c r="F408" s="12" t="s">
        <v>10</v>
      </c>
      <c r="G408" s="10">
        <v>450</v>
      </c>
      <c r="H408" s="9">
        <v>5005</v>
      </c>
      <c r="I408" s="102">
        <f t="shared" si="22"/>
        <v>2252250</v>
      </c>
    </row>
    <row r="409" spans="1:9" ht="11.25">
      <c r="A409" s="148"/>
      <c r="B409" s="149"/>
      <c r="C409" s="149"/>
      <c r="D409" s="6">
        <f t="shared" si="23"/>
        <v>394</v>
      </c>
      <c r="E409" s="77" t="s">
        <v>631</v>
      </c>
      <c r="F409" s="12" t="s">
        <v>10</v>
      </c>
      <c r="G409" s="10">
        <v>1432</v>
      </c>
      <c r="H409" s="9">
        <v>1775</v>
      </c>
      <c r="I409" s="102">
        <f t="shared" si="22"/>
        <v>2541800</v>
      </c>
    </row>
    <row r="410" spans="1:9" ht="33.75">
      <c r="A410" s="148"/>
      <c r="B410" s="149"/>
      <c r="C410" s="149"/>
      <c r="D410" s="6">
        <f t="shared" si="23"/>
        <v>395</v>
      </c>
      <c r="E410" s="77" t="s">
        <v>632</v>
      </c>
      <c r="F410" s="12" t="s">
        <v>10</v>
      </c>
      <c r="G410" s="10">
        <v>280</v>
      </c>
      <c r="H410" s="9">
        <v>3080</v>
      </c>
      <c r="I410" s="102">
        <f t="shared" si="22"/>
        <v>862400</v>
      </c>
    </row>
    <row r="411" spans="1:9" ht="22.5">
      <c r="A411" s="148"/>
      <c r="B411" s="149"/>
      <c r="C411" s="149"/>
      <c r="D411" s="6">
        <f t="shared" si="23"/>
        <v>396</v>
      </c>
      <c r="E411" s="77" t="s">
        <v>633</v>
      </c>
      <c r="F411" s="12" t="s">
        <v>10</v>
      </c>
      <c r="G411" s="10">
        <v>161</v>
      </c>
      <c r="H411" s="9">
        <v>1862</v>
      </c>
      <c r="I411" s="102">
        <f t="shared" si="22"/>
        <v>299782</v>
      </c>
    </row>
    <row r="412" spans="1:9" ht="11.25">
      <c r="A412" s="148"/>
      <c r="B412" s="149"/>
      <c r="C412" s="149"/>
      <c r="D412" s="6">
        <f t="shared" si="23"/>
        <v>397</v>
      </c>
      <c r="E412" s="77" t="s">
        <v>634</v>
      </c>
      <c r="F412" s="12" t="s">
        <v>10</v>
      </c>
      <c r="G412" s="10">
        <v>759</v>
      </c>
      <c r="H412" s="9">
        <v>1638</v>
      </c>
      <c r="I412" s="102">
        <f t="shared" si="22"/>
        <v>1243242</v>
      </c>
    </row>
    <row r="413" spans="1:9" ht="22.5">
      <c r="A413" s="148"/>
      <c r="B413" s="149"/>
      <c r="C413" s="149"/>
      <c r="D413" s="6">
        <f t="shared" si="23"/>
        <v>398</v>
      </c>
      <c r="E413" s="77" t="s">
        <v>635</v>
      </c>
      <c r="F413" s="12" t="s">
        <v>10</v>
      </c>
      <c r="G413" s="10">
        <v>413</v>
      </c>
      <c r="H413" s="9">
        <v>5600</v>
      </c>
      <c r="I413" s="102">
        <f t="shared" si="22"/>
        <v>2312800</v>
      </c>
    </row>
    <row r="414" spans="1:9" ht="22.5">
      <c r="A414" s="148"/>
      <c r="B414" s="149"/>
      <c r="C414" s="149"/>
      <c r="D414" s="6">
        <f t="shared" si="23"/>
        <v>399</v>
      </c>
      <c r="E414" s="77" t="s">
        <v>636</v>
      </c>
      <c r="F414" s="12" t="s">
        <v>10</v>
      </c>
      <c r="G414" s="10">
        <v>209</v>
      </c>
      <c r="H414" s="9">
        <v>5775</v>
      </c>
      <c r="I414" s="102">
        <f t="shared" si="22"/>
        <v>1206975</v>
      </c>
    </row>
    <row r="415" spans="1:9" ht="11.25">
      <c r="A415" s="94"/>
      <c r="B415" s="94"/>
      <c r="C415" s="94"/>
      <c r="D415" s="103"/>
      <c r="E415" s="96" t="s">
        <v>409</v>
      </c>
      <c r="F415" s="104"/>
      <c r="G415" s="105"/>
      <c r="H415" s="90"/>
      <c r="I415" s="105">
        <f>SUM(I387:I414)</f>
        <v>61008452</v>
      </c>
    </row>
    <row r="416" spans="1:9" ht="90">
      <c r="A416" s="148" t="s">
        <v>369</v>
      </c>
      <c r="B416" s="149" t="s">
        <v>370</v>
      </c>
      <c r="C416" s="149"/>
      <c r="D416" s="6">
        <v>400</v>
      </c>
      <c r="E416" s="17" t="s">
        <v>637</v>
      </c>
      <c r="F416" s="12" t="s">
        <v>371</v>
      </c>
      <c r="G416" s="10">
        <v>130000</v>
      </c>
      <c r="H416" s="106">
        <v>106.7</v>
      </c>
      <c r="I416" s="102">
        <f aca="true" t="shared" si="24" ref="I416:I423">G416*H416</f>
        <v>13871000</v>
      </c>
    </row>
    <row r="417" spans="1:9" ht="78.75">
      <c r="A417" s="148"/>
      <c r="B417" s="149"/>
      <c r="C417" s="149"/>
      <c r="D417" s="6">
        <f aca="true" t="shared" si="25" ref="D417:D423">D416+1</f>
        <v>401</v>
      </c>
      <c r="E417" s="17" t="s">
        <v>638</v>
      </c>
      <c r="F417" s="12" t="s">
        <v>371</v>
      </c>
      <c r="G417" s="10">
        <v>130000</v>
      </c>
      <c r="H417" s="106">
        <v>106.7</v>
      </c>
      <c r="I417" s="102">
        <f t="shared" si="24"/>
        <v>13871000</v>
      </c>
    </row>
    <row r="418" spans="1:9" ht="45">
      <c r="A418" s="148"/>
      <c r="B418" s="149"/>
      <c r="C418" s="149"/>
      <c r="D418" s="6">
        <f t="shared" si="25"/>
        <v>402</v>
      </c>
      <c r="E418" s="17" t="s">
        <v>639</v>
      </c>
      <c r="F418" s="12" t="s">
        <v>371</v>
      </c>
      <c r="G418" s="10">
        <v>30000</v>
      </c>
      <c r="H418" s="106">
        <v>143</v>
      </c>
      <c r="I418" s="102">
        <f t="shared" si="24"/>
        <v>4290000</v>
      </c>
    </row>
    <row r="419" spans="1:9" ht="45">
      <c r="A419" s="148"/>
      <c r="B419" s="149"/>
      <c r="C419" s="149"/>
      <c r="D419" s="6">
        <f t="shared" si="25"/>
        <v>403</v>
      </c>
      <c r="E419" s="17" t="s">
        <v>640</v>
      </c>
      <c r="F419" s="12" t="s">
        <v>371</v>
      </c>
      <c r="G419" s="10">
        <v>10000</v>
      </c>
      <c r="H419" s="106">
        <v>197</v>
      </c>
      <c r="I419" s="102">
        <f t="shared" si="24"/>
        <v>1970000</v>
      </c>
    </row>
    <row r="420" spans="1:9" ht="45">
      <c r="A420" s="148"/>
      <c r="B420" s="149"/>
      <c r="C420" s="149"/>
      <c r="D420" s="6">
        <f t="shared" si="25"/>
        <v>404</v>
      </c>
      <c r="E420" s="17" t="s">
        <v>641</v>
      </c>
      <c r="F420" s="12" t="s">
        <v>371</v>
      </c>
      <c r="G420" s="10">
        <v>1000</v>
      </c>
      <c r="H420" s="106">
        <v>96</v>
      </c>
      <c r="I420" s="102">
        <f t="shared" si="24"/>
        <v>96000</v>
      </c>
    </row>
    <row r="421" spans="1:9" ht="123.75">
      <c r="A421" s="148"/>
      <c r="B421" s="149"/>
      <c r="C421" s="149"/>
      <c r="D421" s="6">
        <f t="shared" si="25"/>
        <v>405</v>
      </c>
      <c r="E421" s="17" t="s">
        <v>642</v>
      </c>
      <c r="F421" s="12" t="s">
        <v>371</v>
      </c>
      <c r="G421" s="10">
        <v>40000</v>
      </c>
      <c r="H421" s="106">
        <v>167</v>
      </c>
      <c r="I421" s="102">
        <f t="shared" si="24"/>
        <v>6680000</v>
      </c>
    </row>
    <row r="422" spans="1:9" ht="123.75">
      <c r="A422" s="148"/>
      <c r="B422" s="149"/>
      <c r="C422" s="149"/>
      <c r="D422" s="6">
        <f t="shared" si="25"/>
        <v>406</v>
      </c>
      <c r="E422" s="17" t="s">
        <v>643</v>
      </c>
      <c r="F422" s="12" t="s">
        <v>371</v>
      </c>
      <c r="G422" s="10">
        <v>30000</v>
      </c>
      <c r="H422" s="106">
        <v>167</v>
      </c>
      <c r="I422" s="102">
        <f t="shared" si="24"/>
        <v>5010000</v>
      </c>
    </row>
    <row r="423" spans="1:9" ht="78.75">
      <c r="A423" s="148"/>
      <c r="B423" s="149"/>
      <c r="C423" s="149"/>
      <c r="D423" s="6">
        <f t="shared" si="25"/>
        <v>407</v>
      </c>
      <c r="E423" s="17" t="s">
        <v>644</v>
      </c>
      <c r="F423" s="12" t="s">
        <v>371</v>
      </c>
      <c r="G423" s="10">
        <v>500</v>
      </c>
      <c r="H423" s="106">
        <v>251.3</v>
      </c>
      <c r="I423" s="102">
        <f t="shared" si="24"/>
        <v>125650</v>
      </c>
    </row>
    <row r="424" spans="1:9" ht="11.25">
      <c r="A424" s="7"/>
      <c r="B424" s="8"/>
      <c r="C424" s="8"/>
      <c r="D424" s="6"/>
      <c r="E424" s="80" t="s">
        <v>409</v>
      </c>
      <c r="F424" s="12"/>
      <c r="G424" s="10"/>
      <c r="H424" s="68"/>
      <c r="I424" s="68">
        <f>SUM(I416:I423)</f>
        <v>45913650</v>
      </c>
    </row>
    <row r="425" spans="1:9" ht="11.25">
      <c r="A425" s="7"/>
      <c r="B425" s="8"/>
      <c r="C425" s="8"/>
      <c r="D425" s="6"/>
      <c r="E425" s="80" t="s">
        <v>645</v>
      </c>
      <c r="F425" s="12"/>
      <c r="G425" s="10"/>
      <c r="H425" s="68"/>
      <c r="I425" s="68">
        <f>I350+I355+I366+I368+I373+I386+I415+I424</f>
        <v>1134753156.23</v>
      </c>
    </row>
    <row r="426" spans="1:9" ht="11.25">
      <c r="A426" s="153" t="s">
        <v>646</v>
      </c>
      <c r="B426" s="156" t="s">
        <v>37</v>
      </c>
      <c r="C426" s="156" t="s">
        <v>229</v>
      </c>
      <c r="D426" s="6">
        <v>408</v>
      </c>
      <c r="E426" s="17" t="s">
        <v>647</v>
      </c>
      <c r="F426" s="12" t="s">
        <v>18</v>
      </c>
      <c r="G426" s="92">
        <v>5000</v>
      </c>
      <c r="H426" s="107">
        <v>6230</v>
      </c>
      <c r="I426" s="108">
        <f aca="true" t="shared" si="26" ref="I426:I437">G426*H426</f>
        <v>31150000</v>
      </c>
    </row>
    <row r="427" spans="1:9" ht="11.25">
      <c r="A427" s="154"/>
      <c r="B427" s="157"/>
      <c r="C427" s="157"/>
      <c r="D427" s="6">
        <f>D426+1</f>
        <v>409</v>
      </c>
      <c r="E427" s="17" t="s">
        <v>325</v>
      </c>
      <c r="F427" s="12" t="s">
        <v>18</v>
      </c>
      <c r="G427" s="92">
        <v>30000</v>
      </c>
      <c r="H427" s="107">
        <v>67</v>
      </c>
      <c r="I427" s="108">
        <f t="shared" si="26"/>
        <v>2010000</v>
      </c>
    </row>
    <row r="428" spans="1:9" ht="33.75">
      <c r="A428" s="154"/>
      <c r="B428" s="157"/>
      <c r="C428" s="157"/>
      <c r="D428" s="6">
        <f aca="true" t="shared" si="27" ref="D428:D437">D427+1</f>
        <v>410</v>
      </c>
      <c r="E428" s="17" t="s">
        <v>339</v>
      </c>
      <c r="F428" s="12" t="s">
        <v>18</v>
      </c>
      <c r="G428" s="92">
        <v>70000</v>
      </c>
      <c r="H428" s="107">
        <v>355</v>
      </c>
      <c r="I428" s="108">
        <f t="shared" si="26"/>
        <v>24850000</v>
      </c>
    </row>
    <row r="429" spans="1:9" ht="22.5">
      <c r="A429" s="154"/>
      <c r="B429" s="157"/>
      <c r="C429" s="157"/>
      <c r="D429" s="6">
        <f t="shared" si="27"/>
        <v>411</v>
      </c>
      <c r="E429" s="17" t="s">
        <v>338</v>
      </c>
      <c r="F429" s="12" t="s">
        <v>21</v>
      </c>
      <c r="G429" s="92">
        <v>155000</v>
      </c>
      <c r="H429" s="107">
        <v>265</v>
      </c>
      <c r="I429" s="108">
        <f t="shared" si="26"/>
        <v>41075000</v>
      </c>
    </row>
    <row r="430" spans="1:9" ht="11.25">
      <c r="A430" s="154"/>
      <c r="B430" s="157"/>
      <c r="C430" s="157"/>
      <c r="D430" s="6">
        <f t="shared" si="27"/>
        <v>412</v>
      </c>
      <c r="E430" s="17" t="s">
        <v>648</v>
      </c>
      <c r="F430" s="12" t="s">
        <v>18</v>
      </c>
      <c r="G430" s="92">
        <v>2200</v>
      </c>
      <c r="H430" s="107">
        <v>7</v>
      </c>
      <c r="I430" s="108">
        <f t="shared" si="26"/>
        <v>15400</v>
      </c>
    </row>
    <row r="431" spans="1:9" ht="22.5">
      <c r="A431" s="154"/>
      <c r="B431" s="157"/>
      <c r="C431" s="157"/>
      <c r="D431" s="6">
        <f t="shared" si="27"/>
        <v>413</v>
      </c>
      <c r="E431" s="17" t="s">
        <v>649</v>
      </c>
      <c r="F431" s="12" t="s">
        <v>21</v>
      </c>
      <c r="G431" s="92">
        <v>6000</v>
      </c>
      <c r="H431" s="107">
        <v>690</v>
      </c>
      <c r="I431" s="108">
        <f t="shared" si="26"/>
        <v>4140000</v>
      </c>
    </row>
    <row r="432" spans="1:9" ht="22.5">
      <c r="A432" s="154"/>
      <c r="B432" s="157"/>
      <c r="C432" s="157"/>
      <c r="D432" s="6">
        <f t="shared" si="27"/>
        <v>414</v>
      </c>
      <c r="E432" s="17" t="s">
        <v>650</v>
      </c>
      <c r="F432" s="12" t="s">
        <v>21</v>
      </c>
      <c r="G432" s="92">
        <v>20000</v>
      </c>
      <c r="H432" s="107">
        <v>1520</v>
      </c>
      <c r="I432" s="108">
        <f t="shared" si="26"/>
        <v>30400000</v>
      </c>
    </row>
    <row r="433" spans="1:9" ht="11.25">
      <c r="A433" s="154"/>
      <c r="B433" s="157"/>
      <c r="C433" s="157"/>
      <c r="D433" s="6">
        <f t="shared" si="27"/>
        <v>415</v>
      </c>
      <c r="E433" s="17" t="s">
        <v>651</v>
      </c>
      <c r="F433" s="12" t="s">
        <v>21</v>
      </c>
      <c r="G433" s="92">
        <v>40000</v>
      </c>
      <c r="H433" s="107">
        <v>790</v>
      </c>
      <c r="I433" s="108">
        <f t="shared" si="26"/>
        <v>31600000</v>
      </c>
    </row>
    <row r="434" spans="1:9" ht="11.25">
      <c r="A434" s="154"/>
      <c r="B434" s="157"/>
      <c r="C434" s="157"/>
      <c r="D434" s="6">
        <f t="shared" si="27"/>
        <v>416</v>
      </c>
      <c r="E434" s="17" t="s">
        <v>652</v>
      </c>
      <c r="F434" s="12" t="s">
        <v>21</v>
      </c>
      <c r="G434" s="92">
        <v>115000</v>
      </c>
      <c r="H434" s="107">
        <v>1670</v>
      </c>
      <c r="I434" s="108">
        <f t="shared" si="26"/>
        <v>192050000</v>
      </c>
    </row>
    <row r="435" spans="1:9" ht="45">
      <c r="A435" s="154"/>
      <c r="B435" s="157"/>
      <c r="C435" s="157"/>
      <c r="D435" s="6">
        <f t="shared" si="27"/>
        <v>417</v>
      </c>
      <c r="E435" s="17" t="s">
        <v>598</v>
      </c>
      <c r="F435" s="12" t="s">
        <v>21</v>
      </c>
      <c r="G435" s="92">
        <v>1350</v>
      </c>
      <c r="H435" s="107">
        <v>605</v>
      </c>
      <c r="I435" s="108">
        <f t="shared" si="26"/>
        <v>816750</v>
      </c>
    </row>
    <row r="436" spans="1:9" ht="45">
      <c r="A436" s="154"/>
      <c r="B436" s="157"/>
      <c r="C436" s="157"/>
      <c r="D436" s="6">
        <f t="shared" si="27"/>
        <v>418</v>
      </c>
      <c r="E436" s="17" t="s">
        <v>599</v>
      </c>
      <c r="F436" s="12" t="s">
        <v>21</v>
      </c>
      <c r="G436" s="92">
        <v>110000</v>
      </c>
      <c r="H436" s="107">
        <v>182</v>
      </c>
      <c r="I436" s="108">
        <f t="shared" si="26"/>
        <v>20020000</v>
      </c>
    </row>
    <row r="437" spans="1:9" ht="45">
      <c r="A437" s="155"/>
      <c r="B437" s="158"/>
      <c r="C437" s="158"/>
      <c r="D437" s="6">
        <f t="shared" si="27"/>
        <v>419</v>
      </c>
      <c r="E437" s="17" t="s">
        <v>600</v>
      </c>
      <c r="F437" s="12" t="s">
        <v>21</v>
      </c>
      <c r="G437" s="92">
        <v>32180</v>
      </c>
      <c r="H437" s="107">
        <v>350</v>
      </c>
      <c r="I437" s="108">
        <f t="shared" si="26"/>
        <v>11263000</v>
      </c>
    </row>
    <row r="438" spans="1:9" ht="11.25">
      <c r="A438" s="94"/>
      <c r="B438" s="94"/>
      <c r="C438" s="94"/>
      <c r="D438" s="103"/>
      <c r="E438" s="96" t="s">
        <v>653</v>
      </c>
      <c r="F438" s="13"/>
      <c r="G438" s="13"/>
      <c r="H438" s="109"/>
      <c r="I438" s="14">
        <f>SUM(I426:I437)</f>
        <v>389390150</v>
      </c>
    </row>
    <row r="439" spans="1:9" ht="11.25">
      <c r="A439" s="148" t="s">
        <v>308</v>
      </c>
      <c r="B439" s="156" t="s">
        <v>37</v>
      </c>
      <c r="C439" s="156" t="s">
        <v>372</v>
      </c>
      <c r="D439" s="6">
        <v>420</v>
      </c>
      <c r="E439" s="18" t="s">
        <v>373</v>
      </c>
      <c r="F439" s="12" t="s">
        <v>18</v>
      </c>
      <c r="G439" s="10">
        <v>53000</v>
      </c>
      <c r="H439" s="107">
        <v>110</v>
      </c>
      <c r="I439" s="110">
        <f aca="true" t="shared" si="28" ref="I439:I471">G439*H439</f>
        <v>5830000</v>
      </c>
    </row>
    <row r="440" spans="1:9" ht="11.25">
      <c r="A440" s="148"/>
      <c r="B440" s="157"/>
      <c r="C440" s="157"/>
      <c r="D440" s="6">
        <f>D439+1</f>
        <v>421</v>
      </c>
      <c r="E440" s="17" t="s">
        <v>374</v>
      </c>
      <c r="F440" s="12" t="s">
        <v>18</v>
      </c>
      <c r="G440" s="10">
        <v>1500</v>
      </c>
      <c r="H440" s="107">
        <v>850</v>
      </c>
      <c r="I440" s="110">
        <f t="shared" si="28"/>
        <v>1275000</v>
      </c>
    </row>
    <row r="441" spans="1:9" ht="11.25">
      <c r="A441" s="148"/>
      <c r="B441" s="157"/>
      <c r="C441" s="157"/>
      <c r="D441" s="6">
        <f aca="true" t="shared" si="29" ref="D441:D471">D440+1</f>
        <v>422</v>
      </c>
      <c r="E441" s="17" t="s">
        <v>375</v>
      </c>
      <c r="F441" s="12" t="s">
        <v>18</v>
      </c>
      <c r="G441" s="10">
        <v>15000</v>
      </c>
      <c r="H441" s="107">
        <v>220</v>
      </c>
      <c r="I441" s="110">
        <f t="shared" si="28"/>
        <v>3300000</v>
      </c>
    </row>
    <row r="442" spans="1:9" ht="45">
      <c r="A442" s="148"/>
      <c r="B442" s="157"/>
      <c r="C442" s="157"/>
      <c r="D442" s="6">
        <f t="shared" si="29"/>
        <v>423</v>
      </c>
      <c r="E442" s="17" t="s">
        <v>376</v>
      </c>
      <c r="F442" s="12" t="s">
        <v>15</v>
      </c>
      <c r="G442" s="10">
        <v>246</v>
      </c>
      <c r="H442" s="107">
        <v>46000</v>
      </c>
      <c r="I442" s="110">
        <f t="shared" si="28"/>
        <v>11316000</v>
      </c>
    </row>
    <row r="443" spans="1:9" ht="33.75">
      <c r="A443" s="148"/>
      <c r="B443" s="157"/>
      <c r="C443" s="157"/>
      <c r="D443" s="6">
        <f t="shared" si="29"/>
        <v>424</v>
      </c>
      <c r="E443" s="17" t="s">
        <v>377</v>
      </c>
      <c r="F443" s="12" t="s">
        <v>15</v>
      </c>
      <c r="G443" s="10">
        <v>14</v>
      </c>
      <c r="H443" s="107">
        <v>179730</v>
      </c>
      <c r="I443" s="110">
        <f t="shared" si="28"/>
        <v>2516220</v>
      </c>
    </row>
    <row r="444" spans="1:9" ht="33.75">
      <c r="A444" s="148"/>
      <c r="B444" s="157"/>
      <c r="C444" s="157"/>
      <c r="D444" s="6">
        <f t="shared" si="29"/>
        <v>425</v>
      </c>
      <c r="E444" s="17" t="s">
        <v>378</v>
      </c>
      <c r="F444" s="12" t="s">
        <v>15</v>
      </c>
      <c r="G444" s="10">
        <v>97</v>
      </c>
      <c r="H444" s="107">
        <v>57700</v>
      </c>
      <c r="I444" s="110">
        <f t="shared" si="28"/>
        <v>5596900</v>
      </c>
    </row>
    <row r="445" spans="1:9" ht="22.5">
      <c r="A445" s="148"/>
      <c r="B445" s="157"/>
      <c r="C445" s="157"/>
      <c r="D445" s="6">
        <f t="shared" si="29"/>
        <v>426</v>
      </c>
      <c r="E445" s="17" t="s">
        <v>379</v>
      </c>
      <c r="F445" s="12" t="s">
        <v>15</v>
      </c>
      <c r="G445" s="10">
        <v>467</v>
      </c>
      <c r="H445" s="107">
        <v>19170</v>
      </c>
      <c r="I445" s="110">
        <f t="shared" si="28"/>
        <v>8952390</v>
      </c>
    </row>
    <row r="446" spans="1:9" ht="45">
      <c r="A446" s="148"/>
      <c r="B446" s="157"/>
      <c r="C446" s="157"/>
      <c r="D446" s="6">
        <f t="shared" si="29"/>
        <v>427</v>
      </c>
      <c r="E446" s="17" t="s">
        <v>380</v>
      </c>
      <c r="F446" s="12" t="s">
        <v>327</v>
      </c>
      <c r="G446" s="10">
        <v>131</v>
      </c>
      <c r="H446" s="107">
        <v>43090</v>
      </c>
      <c r="I446" s="110">
        <f t="shared" si="28"/>
        <v>5644790</v>
      </c>
    </row>
    <row r="447" spans="1:9" ht="11.25">
      <c r="A447" s="148"/>
      <c r="B447" s="157"/>
      <c r="C447" s="157"/>
      <c r="D447" s="6">
        <f t="shared" si="29"/>
        <v>428</v>
      </c>
      <c r="E447" s="17" t="s">
        <v>381</v>
      </c>
      <c r="F447" s="12" t="s">
        <v>18</v>
      </c>
      <c r="G447" s="10">
        <v>5000</v>
      </c>
      <c r="H447" s="107">
        <v>600</v>
      </c>
      <c r="I447" s="110">
        <f t="shared" si="28"/>
        <v>3000000</v>
      </c>
    </row>
    <row r="448" spans="1:9" ht="22.5">
      <c r="A448" s="148"/>
      <c r="B448" s="157"/>
      <c r="C448" s="157"/>
      <c r="D448" s="6">
        <f t="shared" si="29"/>
        <v>429</v>
      </c>
      <c r="E448" s="17" t="s">
        <v>382</v>
      </c>
      <c r="F448" s="12" t="s">
        <v>383</v>
      </c>
      <c r="G448" s="10">
        <v>21000</v>
      </c>
      <c r="H448" s="107">
        <v>147</v>
      </c>
      <c r="I448" s="110">
        <f t="shared" si="28"/>
        <v>3087000</v>
      </c>
    </row>
    <row r="449" spans="1:9" ht="11.25">
      <c r="A449" s="148"/>
      <c r="B449" s="157"/>
      <c r="C449" s="157"/>
      <c r="D449" s="6">
        <f t="shared" si="29"/>
        <v>430</v>
      </c>
      <c r="E449" s="17" t="s">
        <v>384</v>
      </c>
      <c r="F449" s="12" t="s">
        <v>21</v>
      </c>
      <c r="G449" s="10">
        <v>50000</v>
      </c>
      <c r="H449" s="107">
        <v>915</v>
      </c>
      <c r="I449" s="110">
        <f t="shared" si="28"/>
        <v>45750000</v>
      </c>
    </row>
    <row r="450" spans="1:9" ht="45">
      <c r="A450" s="148"/>
      <c r="B450" s="157"/>
      <c r="C450" s="157"/>
      <c r="D450" s="6">
        <f t="shared" si="29"/>
        <v>431</v>
      </c>
      <c r="E450" s="17" t="s">
        <v>385</v>
      </c>
      <c r="F450" s="12" t="s">
        <v>334</v>
      </c>
      <c r="G450" s="10">
        <v>31</v>
      </c>
      <c r="H450" s="107">
        <v>135700</v>
      </c>
      <c r="I450" s="110">
        <f t="shared" si="28"/>
        <v>4206700</v>
      </c>
    </row>
    <row r="451" spans="1:9" ht="45">
      <c r="A451" s="148"/>
      <c r="B451" s="157"/>
      <c r="C451" s="157"/>
      <c r="D451" s="6">
        <f t="shared" si="29"/>
        <v>432</v>
      </c>
      <c r="E451" s="17" t="s">
        <v>386</v>
      </c>
      <c r="F451" s="12" t="s">
        <v>334</v>
      </c>
      <c r="G451" s="10">
        <v>45</v>
      </c>
      <c r="H451" s="107">
        <v>207900</v>
      </c>
      <c r="I451" s="110">
        <f t="shared" si="28"/>
        <v>9355500</v>
      </c>
    </row>
    <row r="452" spans="1:9" ht="33.75">
      <c r="A452" s="148"/>
      <c r="B452" s="157"/>
      <c r="C452" s="157"/>
      <c r="D452" s="6">
        <f t="shared" si="29"/>
        <v>433</v>
      </c>
      <c r="E452" s="17" t="s">
        <v>387</v>
      </c>
      <c r="F452" s="12" t="s">
        <v>334</v>
      </c>
      <c r="G452" s="10">
        <v>10</v>
      </c>
      <c r="H452" s="107">
        <v>117500</v>
      </c>
      <c r="I452" s="110">
        <f t="shared" si="28"/>
        <v>1175000</v>
      </c>
    </row>
    <row r="453" spans="1:9" ht="33.75">
      <c r="A453" s="148"/>
      <c r="B453" s="157"/>
      <c r="C453" s="157"/>
      <c r="D453" s="6">
        <f t="shared" si="29"/>
        <v>434</v>
      </c>
      <c r="E453" s="17" t="s">
        <v>388</v>
      </c>
      <c r="F453" s="12" t="s">
        <v>334</v>
      </c>
      <c r="G453" s="10">
        <v>10</v>
      </c>
      <c r="H453" s="107">
        <v>43000</v>
      </c>
      <c r="I453" s="110">
        <f t="shared" si="28"/>
        <v>430000</v>
      </c>
    </row>
    <row r="454" spans="1:9" ht="11.25">
      <c r="A454" s="148"/>
      <c r="B454" s="157"/>
      <c r="C454" s="157"/>
      <c r="D454" s="6">
        <f t="shared" si="29"/>
        <v>435</v>
      </c>
      <c r="E454" s="17" t="s">
        <v>389</v>
      </c>
      <c r="F454" s="12" t="s">
        <v>18</v>
      </c>
      <c r="G454" s="10">
        <v>39420</v>
      </c>
      <c r="H454" s="107">
        <v>155</v>
      </c>
      <c r="I454" s="110">
        <f t="shared" si="28"/>
        <v>6110100</v>
      </c>
    </row>
    <row r="455" spans="1:9" ht="11.25">
      <c r="A455" s="148"/>
      <c r="B455" s="157"/>
      <c r="C455" s="157"/>
      <c r="D455" s="6">
        <f t="shared" si="29"/>
        <v>436</v>
      </c>
      <c r="E455" s="17" t="s">
        <v>390</v>
      </c>
      <c r="F455" s="12" t="s">
        <v>18</v>
      </c>
      <c r="G455" s="10">
        <v>30</v>
      </c>
      <c r="H455" s="107">
        <v>50</v>
      </c>
      <c r="I455" s="110">
        <f t="shared" si="28"/>
        <v>1500</v>
      </c>
    </row>
    <row r="456" spans="1:9" ht="11.25">
      <c r="A456" s="148"/>
      <c r="B456" s="157"/>
      <c r="C456" s="157"/>
      <c r="D456" s="6">
        <f t="shared" si="29"/>
        <v>437</v>
      </c>
      <c r="E456" s="17" t="s">
        <v>391</v>
      </c>
      <c r="F456" s="12" t="s">
        <v>18</v>
      </c>
      <c r="G456" s="10">
        <v>480</v>
      </c>
      <c r="H456" s="107">
        <v>18.8</v>
      </c>
      <c r="I456" s="110">
        <f t="shared" si="28"/>
        <v>9024</v>
      </c>
    </row>
    <row r="457" spans="1:9" ht="11.25">
      <c r="A457" s="148"/>
      <c r="B457" s="157"/>
      <c r="C457" s="157"/>
      <c r="D457" s="6">
        <f t="shared" si="29"/>
        <v>438</v>
      </c>
      <c r="E457" s="17" t="s">
        <v>392</v>
      </c>
      <c r="F457" s="12" t="s">
        <v>18</v>
      </c>
      <c r="G457" s="10">
        <v>62627</v>
      </c>
      <c r="H457" s="107">
        <v>30</v>
      </c>
      <c r="I457" s="110">
        <f t="shared" si="28"/>
        <v>1878810</v>
      </c>
    </row>
    <row r="458" spans="1:9" ht="11.25">
      <c r="A458" s="148"/>
      <c r="B458" s="157"/>
      <c r="C458" s="157"/>
      <c r="D458" s="6">
        <f t="shared" si="29"/>
        <v>439</v>
      </c>
      <c r="E458" s="17" t="s">
        <v>393</v>
      </c>
      <c r="F458" s="12" t="s">
        <v>21</v>
      </c>
      <c r="G458" s="10">
        <v>13000</v>
      </c>
      <c r="H458" s="107">
        <v>315</v>
      </c>
      <c r="I458" s="110">
        <f t="shared" si="28"/>
        <v>4095000</v>
      </c>
    </row>
    <row r="459" spans="1:9" ht="11.25">
      <c r="A459" s="148"/>
      <c r="B459" s="157"/>
      <c r="C459" s="157"/>
      <c r="D459" s="6">
        <f t="shared" si="29"/>
        <v>440</v>
      </c>
      <c r="E459" s="17" t="s">
        <v>394</v>
      </c>
      <c r="F459" s="12" t="s">
        <v>395</v>
      </c>
      <c r="G459" s="10">
        <v>10</v>
      </c>
      <c r="H459" s="107">
        <v>61800</v>
      </c>
      <c r="I459" s="110">
        <f t="shared" si="28"/>
        <v>618000</v>
      </c>
    </row>
    <row r="460" spans="1:9" ht="11.25">
      <c r="A460" s="148"/>
      <c r="B460" s="157"/>
      <c r="C460" s="157"/>
      <c r="D460" s="6">
        <f t="shared" si="29"/>
        <v>441</v>
      </c>
      <c r="E460" s="17" t="s">
        <v>396</v>
      </c>
      <c r="F460" s="12" t="s">
        <v>395</v>
      </c>
      <c r="G460" s="10">
        <v>300</v>
      </c>
      <c r="H460" s="107">
        <v>70000</v>
      </c>
      <c r="I460" s="110">
        <f t="shared" si="28"/>
        <v>21000000</v>
      </c>
    </row>
    <row r="461" spans="1:9" ht="11.25">
      <c r="A461" s="148"/>
      <c r="B461" s="157"/>
      <c r="C461" s="157"/>
      <c r="D461" s="6">
        <f t="shared" si="29"/>
        <v>442</v>
      </c>
      <c r="E461" s="17" t="s">
        <v>397</v>
      </c>
      <c r="F461" s="12" t="s">
        <v>395</v>
      </c>
      <c r="G461" s="10">
        <v>10</v>
      </c>
      <c r="H461" s="107">
        <v>45900</v>
      </c>
      <c r="I461" s="110">
        <f t="shared" si="28"/>
        <v>459000</v>
      </c>
    </row>
    <row r="462" spans="1:9" ht="11.25">
      <c r="A462" s="148"/>
      <c r="B462" s="157"/>
      <c r="C462" s="157"/>
      <c r="D462" s="6">
        <f t="shared" si="29"/>
        <v>443</v>
      </c>
      <c r="E462" s="17" t="s">
        <v>398</v>
      </c>
      <c r="F462" s="12" t="s">
        <v>18</v>
      </c>
      <c r="G462" s="10">
        <v>322</v>
      </c>
      <c r="H462" s="107">
        <v>280</v>
      </c>
      <c r="I462" s="110">
        <f t="shared" si="28"/>
        <v>90160</v>
      </c>
    </row>
    <row r="463" spans="1:9" ht="11.25">
      <c r="A463" s="148"/>
      <c r="B463" s="157"/>
      <c r="C463" s="157"/>
      <c r="D463" s="6">
        <f t="shared" si="29"/>
        <v>444</v>
      </c>
      <c r="E463" s="17" t="s">
        <v>399</v>
      </c>
      <c r="F463" s="12" t="s">
        <v>18</v>
      </c>
      <c r="G463" s="10">
        <v>50000</v>
      </c>
      <c r="H463" s="107">
        <v>430</v>
      </c>
      <c r="I463" s="110">
        <f t="shared" si="28"/>
        <v>21500000</v>
      </c>
    </row>
    <row r="464" spans="1:9" ht="33.75">
      <c r="A464" s="148"/>
      <c r="B464" s="157"/>
      <c r="C464" s="157"/>
      <c r="D464" s="6">
        <f t="shared" si="29"/>
        <v>445</v>
      </c>
      <c r="E464" s="17" t="s">
        <v>400</v>
      </c>
      <c r="F464" s="12" t="s">
        <v>401</v>
      </c>
      <c r="G464" s="10">
        <v>807</v>
      </c>
      <c r="H464" s="107">
        <v>151500</v>
      </c>
      <c r="I464" s="110">
        <f t="shared" si="28"/>
        <v>122260500</v>
      </c>
    </row>
    <row r="465" spans="1:9" ht="22.5">
      <c r="A465" s="148"/>
      <c r="B465" s="157"/>
      <c r="C465" s="157"/>
      <c r="D465" s="6">
        <f t="shared" si="29"/>
        <v>446</v>
      </c>
      <c r="E465" s="17" t="s">
        <v>402</v>
      </c>
      <c r="F465" s="12" t="s">
        <v>327</v>
      </c>
      <c r="G465" s="10">
        <v>2</v>
      </c>
      <c r="H465" s="107">
        <v>9000</v>
      </c>
      <c r="I465" s="110">
        <f t="shared" si="28"/>
        <v>18000</v>
      </c>
    </row>
    <row r="466" spans="1:9" ht="33.75">
      <c r="A466" s="148"/>
      <c r="B466" s="157"/>
      <c r="C466" s="157"/>
      <c r="D466" s="6">
        <f t="shared" si="29"/>
        <v>447</v>
      </c>
      <c r="E466" s="17" t="s">
        <v>403</v>
      </c>
      <c r="F466" s="12" t="s">
        <v>15</v>
      </c>
      <c r="G466" s="10">
        <v>50</v>
      </c>
      <c r="H466" s="107">
        <v>250000</v>
      </c>
      <c r="I466" s="110">
        <f t="shared" si="28"/>
        <v>12500000</v>
      </c>
    </row>
    <row r="467" spans="1:9" ht="33.75">
      <c r="A467" s="148"/>
      <c r="B467" s="157"/>
      <c r="C467" s="157"/>
      <c r="D467" s="6">
        <f t="shared" si="29"/>
        <v>448</v>
      </c>
      <c r="E467" s="17" t="s">
        <v>404</v>
      </c>
      <c r="F467" s="12" t="s">
        <v>15</v>
      </c>
      <c r="G467" s="10">
        <v>774</v>
      </c>
      <c r="H467" s="107">
        <v>4000</v>
      </c>
      <c r="I467" s="110">
        <f t="shared" si="28"/>
        <v>3096000</v>
      </c>
    </row>
    <row r="468" spans="1:9" ht="11.25">
      <c r="A468" s="148"/>
      <c r="B468" s="157"/>
      <c r="C468" s="157"/>
      <c r="D468" s="6">
        <f t="shared" si="29"/>
        <v>449</v>
      </c>
      <c r="E468" s="17" t="s">
        <v>405</v>
      </c>
      <c r="F468" s="12" t="s">
        <v>18</v>
      </c>
      <c r="G468" s="10">
        <v>51000</v>
      </c>
      <c r="H468" s="107">
        <v>310</v>
      </c>
      <c r="I468" s="110">
        <f t="shared" si="28"/>
        <v>15810000</v>
      </c>
    </row>
    <row r="469" spans="1:9" ht="11.25">
      <c r="A469" s="148"/>
      <c r="B469" s="157"/>
      <c r="C469" s="157"/>
      <c r="D469" s="6">
        <f t="shared" si="29"/>
        <v>450</v>
      </c>
      <c r="E469" s="17" t="s">
        <v>406</v>
      </c>
      <c r="F469" s="12" t="s">
        <v>18</v>
      </c>
      <c r="G469" s="10">
        <v>10</v>
      </c>
      <c r="H469" s="107">
        <v>753</v>
      </c>
      <c r="I469" s="110">
        <f t="shared" si="28"/>
        <v>7530</v>
      </c>
    </row>
    <row r="470" spans="1:9" ht="22.5">
      <c r="A470" s="148"/>
      <c r="B470" s="157"/>
      <c r="C470" s="157"/>
      <c r="D470" s="6">
        <f t="shared" si="29"/>
        <v>451</v>
      </c>
      <c r="E470" s="17" t="s">
        <v>407</v>
      </c>
      <c r="F470" s="12" t="s">
        <v>334</v>
      </c>
      <c r="G470" s="10">
        <v>200</v>
      </c>
      <c r="H470" s="107">
        <v>96320</v>
      </c>
      <c r="I470" s="110">
        <f t="shared" si="28"/>
        <v>19264000</v>
      </c>
    </row>
    <row r="471" spans="1:9" ht="33.75">
      <c r="A471" s="148"/>
      <c r="B471" s="158"/>
      <c r="C471" s="158"/>
      <c r="D471" s="6">
        <f t="shared" si="29"/>
        <v>452</v>
      </c>
      <c r="E471" s="17" t="s">
        <v>408</v>
      </c>
      <c r="F471" s="12" t="s">
        <v>304</v>
      </c>
      <c r="G471" s="10">
        <v>50558</v>
      </c>
      <c r="H471" s="107">
        <v>340</v>
      </c>
      <c r="I471" s="110">
        <f t="shared" si="28"/>
        <v>17189720</v>
      </c>
    </row>
    <row r="472" spans="1:9" ht="11.25">
      <c r="A472" s="111"/>
      <c r="B472" s="111"/>
      <c r="C472" s="111"/>
      <c r="D472" s="112"/>
      <c r="E472" s="113" t="s">
        <v>654</v>
      </c>
      <c r="F472" s="112"/>
      <c r="G472" s="114"/>
      <c r="H472" s="82"/>
      <c r="I472" s="82">
        <f>SUM(I439:I471)</f>
        <v>357342844</v>
      </c>
    </row>
    <row r="473" spans="5:9" ht="11.25">
      <c r="E473" s="115" t="s">
        <v>655</v>
      </c>
      <c r="I473" s="60">
        <f>I24+I174+I425+I438+I472</f>
        <v>2834883720.4300003</v>
      </c>
    </row>
  </sheetData>
  <sheetProtection/>
  <mergeCells count="116">
    <mergeCell ref="A426:A437"/>
    <mergeCell ref="B426:B437"/>
    <mergeCell ref="C426:C437"/>
    <mergeCell ref="A439:A471"/>
    <mergeCell ref="B439:B471"/>
    <mergeCell ref="C439:C471"/>
    <mergeCell ref="B374:B385"/>
    <mergeCell ref="C374:C385"/>
    <mergeCell ref="A387:A414"/>
    <mergeCell ref="B387:B414"/>
    <mergeCell ref="C387:C414"/>
    <mergeCell ref="A416:A423"/>
    <mergeCell ref="B416:B423"/>
    <mergeCell ref="C416:C423"/>
    <mergeCell ref="A351:A354"/>
    <mergeCell ref="B351:B354"/>
    <mergeCell ref="C351:C354"/>
    <mergeCell ref="A356:A365"/>
    <mergeCell ref="B356:B365"/>
    <mergeCell ref="C356:C365"/>
    <mergeCell ref="A332:A333"/>
    <mergeCell ref="B332:B333"/>
    <mergeCell ref="C332:C333"/>
    <mergeCell ref="A334:A335"/>
    <mergeCell ref="B334:B335"/>
    <mergeCell ref="C334:C335"/>
    <mergeCell ref="B314:B320"/>
    <mergeCell ref="C314:C320"/>
    <mergeCell ref="A321:A327"/>
    <mergeCell ref="B321:B327"/>
    <mergeCell ref="C321:C327"/>
    <mergeCell ref="A328:A331"/>
    <mergeCell ref="B328:B331"/>
    <mergeCell ref="C328:C331"/>
    <mergeCell ref="A314:A320"/>
    <mergeCell ref="A299:A300"/>
    <mergeCell ref="B299:B300"/>
    <mergeCell ref="C299:C300"/>
    <mergeCell ref="A301:A313"/>
    <mergeCell ref="B301:B313"/>
    <mergeCell ref="C301:C313"/>
    <mergeCell ref="A270:A271"/>
    <mergeCell ref="B270:B271"/>
    <mergeCell ref="C270:C271"/>
    <mergeCell ref="A272:A298"/>
    <mergeCell ref="B272:B298"/>
    <mergeCell ref="C272:C297"/>
    <mergeCell ref="C220:C223"/>
    <mergeCell ref="A224:A229"/>
    <mergeCell ref="B224:B229"/>
    <mergeCell ref="C224:C229"/>
    <mergeCell ref="A230:A231"/>
    <mergeCell ref="B230:B231"/>
    <mergeCell ref="C230:C231"/>
    <mergeCell ref="A195:A223"/>
    <mergeCell ref="B195:B223"/>
    <mergeCell ref="C195:C219"/>
    <mergeCell ref="A175:A186"/>
    <mergeCell ref="B175:B186"/>
    <mergeCell ref="C175:C185"/>
    <mergeCell ref="A187:A194"/>
    <mergeCell ref="B187:B194"/>
    <mergeCell ref="C187:C194"/>
    <mergeCell ref="A114:A128"/>
    <mergeCell ref="B114:B128"/>
    <mergeCell ref="C114:C128"/>
    <mergeCell ref="A129:A141"/>
    <mergeCell ref="B129:B141"/>
    <mergeCell ref="C129:C141"/>
    <mergeCell ref="A49:A83"/>
    <mergeCell ref="B49:B83"/>
    <mergeCell ref="C49:C83"/>
    <mergeCell ref="D61:F61"/>
    <mergeCell ref="A84:A113"/>
    <mergeCell ref="B84:B113"/>
    <mergeCell ref="C84:C113"/>
    <mergeCell ref="D84:F84"/>
    <mergeCell ref="D99:F99"/>
    <mergeCell ref="D49:F49"/>
    <mergeCell ref="B22:B23"/>
    <mergeCell ref="C22:C23"/>
    <mergeCell ref="A24:D24"/>
    <mergeCell ref="A25:A48"/>
    <mergeCell ref="B25:B48"/>
    <mergeCell ref="C25:C48"/>
    <mergeCell ref="D25:F25"/>
    <mergeCell ref="A369:A372"/>
    <mergeCell ref="B369:B372"/>
    <mergeCell ref="C369:C372"/>
    <mergeCell ref="A374:A385"/>
    <mergeCell ref="A336:A344"/>
    <mergeCell ref="B336:B344"/>
    <mergeCell ref="C336:C344"/>
    <mergeCell ref="A345:A347"/>
    <mergeCell ref="B345:B347"/>
    <mergeCell ref="C345:C347"/>
    <mergeCell ref="A174:D174"/>
    <mergeCell ref="A142:A154"/>
    <mergeCell ref="B142:B154"/>
    <mergeCell ref="C142:C154"/>
    <mergeCell ref="A255:A269"/>
    <mergeCell ref="B255:B269"/>
    <mergeCell ref="A232:A254"/>
    <mergeCell ref="B232:B254"/>
    <mergeCell ref="C232:C254"/>
    <mergeCell ref="C255:C268"/>
    <mergeCell ref="F1:I1"/>
    <mergeCell ref="D2:F2"/>
    <mergeCell ref="A3:I3"/>
    <mergeCell ref="A9:A21"/>
    <mergeCell ref="B9:B21"/>
    <mergeCell ref="A155:A173"/>
    <mergeCell ref="B155:B173"/>
    <mergeCell ref="C155:C173"/>
    <mergeCell ref="C9:C21"/>
    <mergeCell ref="A22:A23"/>
  </mergeCells>
  <printOptions/>
  <pageMargins left="0.4724409448818898" right="0.15748031496062992" top="0.7480314960629921" bottom="0.3937007874015748" header="0.31496062992125984" footer="0.31496062992125984"/>
  <pageSetup blackAndWhite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35"/>
  <sheetViews>
    <sheetView tabSelected="1" zoomScalePageLayoutView="0" workbookViewId="0" topLeftCell="A54">
      <selection activeCell="L54" sqref="L54"/>
    </sheetView>
  </sheetViews>
  <sheetFormatPr defaultColWidth="9.140625" defaultRowHeight="15"/>
  <cols>
    <col min="1" max="2" width="9.140625" style="22" customWidth="1"/>
    <col min="3" max="3" width="11.28125" style="22" customWidth="1"/>
    <col min="4" max="4" width="9.140625" style="22" customWidth="1"/>
    <col min="5" max="5" width="35.57421875" style="22" customWidth="1"/>
    <col min="6" max="6" width="9.140625" style="22" customWidth="1"/>
    <col min="7" max="7" width="11.8515625" style="130" customWidth="1"/>
    <col min="8" max="8" width="12.140625" style="15" customWidth="1"/>
    <col min="9" max="9" width="18.7109375" style="15" customWidth="1"/>
    <col min="10" max="10" width="14.57421875" style="22" customWidth="1"/>
    <col min="11" max="11" width="14.7109375" style="22" customWidth="1"/>
    <col min="12" max="12" width="29.57421875" style="22" customWidth="1"/>
    <col min="13" max="13" width="17.00390625" style="22" customWidth="1"/>
    <col min="14" max="14" width="20.8515625" style="22" customWidth="1"/>
    <col min="15" max="16384" width="9.140625" style="22" customWidth="1"/>
  </cols>
  <sheetData>
    <row r="1" spans="1:12" ht="11.25">
      <c r="A1" s="22" t="s">
        <v>1013</v>
      </c>
      <c r="F1" s="162" t="s">
        <v>1011</v>
      </c>
      <c r="G1" s="162"/>
      <c r="H1" s="162"/>
      <c r="I1" s="162"/>
      <c r="J1" s="162"/>
      <c r="K1" s="162"/>
      <c r="L1" s="162"/>
    </row>
    <row r="2" spans="4:9" s="23" customFormat="1" ht="10.5">
      <c r="D2" s="146"/>
      <c r="E2" s="146"/>
      <c r="F2" s="146"/>
      <c r="G2" s="117"/>
      <c r="H2" s="1"/>
      <c r="I2" s="1"/>
    </row>
    <row r="3" spans="1:12" s="24" customFormat="1" ht="23.25" customHeight="1">
      <c r="A3" s="163" t="s">
        <v>1010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</row>
    <row r="4" spans="4:9" s="24" customFormat="1" ht="10.5">
      <c r="D4" s="2"/>
      <c r="E4" s="16"/>
      <c r="F4" s="2"/>
      <c r="G4" s="118"/>
      <c r="H4" s="3"/>
      <c r="I4" s="3"/>
    </row>
    <row r="5" spans="1:12" s="26" customFormat="1" ht="59.25" customHeight="1">
      <c r="A5" s="4" t="s">
        <v>0</v>
      </c>
      <c r="B5" s="4" t="s">
        <v>1</v>
      </c>
      <c r="C5" s="4" t="s">
        <v>2</v>
      </c>
      <c r="D5" s="5" t="s">
        <v>3</v>
      </c>
      <c r="E5" s="5" t="s">
        <v>4</v>
      </c>
      <c r="F5" s="5" t="s">
        <v>5</v>
      </c>
      <c r="G5" s="119" t="s">
        <v>6</v>
      </c>
      <c r="H5" s="39" t="s">
        <v>553</v>
      </c>
      <c r="I5" s="39" t="s">
        <v>410</v>
      </c>
      <c r="J5" s="19" t="s">
        <v>554</v>
      </c>
      <c r="K5" s="19" t="s">
        <v>410</v>
      </c>
      <c r="L5" s="19" t="s">
        <v>411</v>
      </c>
    </row>
    <row r="6" spans="1:12" ht="11.25">
      <c r="A6" s="64">
        <v>1</v>
      </c>
      <c r="B6" s="64">
        <v>2</v>
      </c>
      <c r="C6" s="64">
        <v>3</v>
      </c>
      <c r="D6" s="137">
        <v>4</v>
      </c>
      <c r="E6" s="137">
        <v>5</v>
      </c>
      <c r="F6" s="137">
        <v>6</v>
      </c>
      <c r="G6" s="138">
        <v>7</v>
      </c>
      <c r="H6" s="137">
        <v>8</v>
      </c>
      <c r="I6" s="137">
        <v>9</v>
      </c>
      <c r="J6" s="137">
        <v>10</v>
      </c>
      <c r="K6" s="137">
        <v>11</v>
      </c>
      <c r="L6" s="137">
        <v>12</v>
      </c>
    </row>
    <row r="7" spans="1:12" ht="42">
      <c r="A7" s="7" t="s">
        <v>7</v>
      </c>
      <c r="B7" s="8" t="s">
        <v>8</v>
      </c>
      <c r="C7" s="8" t="s">
        <v>566</v>
      </c>
      <c r="D7" s="6">
        <v>1</v>
      </c>
      <c r="E7" s="27" t="s">
        <v>9</v>
      </c>
      <c r="F7" s="6" t="s">
        <v>10</v>
      </c>
      <c r="G7" s="120">
        <v>10000</v>
      </c>
      <c r="H7" s="65">
        <v>1400</v>
      </c>
      <c r="I7" s="65">
        <f aca="true" t="shared" si="0" ref="I7:I22">G7*H7</f>
        <v>14000000</v>
      </c>
      <c r="J7" s="65">
        <v>1400</v>
      </c>
      <c r="K7" s="65">
        <f>G7*J7</f>
        <v>14000000</v>
      </c>
      <c r="L7" s="65" t="s">
        <v>657</v>
      </c>
    </row>
    <row r="8" spans="1:12" ht="33.75">
      <c r="A8" s="148" t="s">
        <v>11</v>
      </c>
      <c r="B8" s="149" t="s">
        <v>12</v>
      </c>
      <c r="C8" s="149" t="s">
        <v>13</v>
      </c>
      <c r="D8" s="6">
        <f>D7+1</f>
        <v>2</v>
      </c>
      <c r="E8" s="27" t="s">
        <v>14</v>
      </c>
      <c r="F8" s="6" t="s">
        <v>15</v>
      </c>
      <c r="G8" s="120">
        <v>2100</v>
      </c>
      <c r="H8" s="65">
        <v>830</v>
      </c>
      <c r="I8" s="65">
        <f t="shared" si="0"/>
        <v>1743000</v>
      </c>
      <c r="J8" s="65">
        <v>830</v>
      </c>
      <c r="K8" s="65">
        <f aca="true" t="shared" si="1" ref="K8:K22">G8*J8</f>
        <v>1743000</v>
      </c>
      <c r="L8" s="65" t="s">
        <v>658</v>
      </c>
    </row>
    <row r="9" spans="1:12" ht="33.75">
      <c r="A9" s="148"/>
      <c r="B9" s="149"/>
      <c r="C9" s="149"/>
      <c r="D9" s="6">
        <f aca="true" t="shared" si="2" ref="D9:D22">D8+1</f>
        <v>3</v>
      </c>
      <c r="E9" s="27" t="s">
        <v>16</v>
      </c>
      <c r="F9" s="6" t="s">
        <v>15</v>
      </c>
      <c r="G9" s="120">
        <v>1738</v>
      </c>
      <c r="H9" s="65">
        <v>1490</v>
      </c>
      <c r="I9" s="65">
        <f t="shared" si="0"/>
        <v>2589620</v>
      </c>
      <c r="J9" s="65">
        <v>1490</v>
      </c>
      <c r="K9" s="65">
        <f t="shared" si="1"/>
        <v>2589620</v>
      </c>
      <c r="L9" s="65" t="s">
        <v>659</v>
      </c>
    </row>
    <row r="10" spans="1:12" ht="22.5">
      <c r="A10" s="148"/>
      <c r="B10" s="149"/>
      <c r="C10" s="149"/>
      <c r="D10" s="6">
        <f t="shared" si="2"/>
        <v>4</v>
      </c>
      <c r="E10" s="27" t="s">
        <v>17</v>
      </c>
      <c r="F10" s="6" t="s">
        <v>18</v>
      </c>
      <c r="G10" s="120">
        <v>3500</v>
      </c>
      <c r="H10" s="65">
        <v>120</v>
      </c>
      <c r="I10" s="65">
        <f t="shared" si="0"/>
        <v>420000</v>
      </c>
      <c r="J10" s="65">
        <v>120</v>
      </c>
      <c r="K10" s="65">
        <f t="shared" si="1"/>
        <v>420000</v>
      </c>
      <c r="L10" s="65" t="s">
        <v>660</v>
      </c>
    </row>
    <row r="11" spans="1:12" ht="22.5">
      <c r="A11" s="148"/>
      <c r="B11" s="149"/>
      <c r="C11" s="149"/>
      <c r="D11" s="6">
        <f t="shared" si="2"/>
        <v>5</v>
      </c>
      <c r="E11" s="30" t="s">
        <v>19</v>
      </c>
      <c r="F11" s="31" t="s">
        <v>18</v>
      </c>
      <c r="G11" s="120">
        <v>63000</v>
      </c>
      <c r="H11" s="65">
        <v>57.5</v>
      </c>
      <c r="I11" s="65">
        <f t="shared" si="0"/>
        <v>3622500</v>
      </c>
      <c r="J11" s="65">
        <v>57.5</v>
      </c>
      <c r="K11" s="65">
        <f t="shared" si="1"/>
        <v>3622500</v>
      </c>
      <c r="L11" s="65" t="s">
        <v>488</v>
      </c>
    </row>
    <row r="12" spans="1:12" ht="11.25">
      <c r="A12" s="148"/>
      <c r="B12" s="149"/>
      <c r="C12" s="149"/>
      <c r="D12" s="6">
        <f t="shared" si="2"/>
        <v>6</v>
      </c>
      <c r="E12" s="30" t="s">
        <v>20</v>
      </c>
      <c r="F12" s="32" t="s">
        <v>21</v>
      </c>
      <c r="G12" s="120">
        <v>220</v>
      </c>
      <c r="H12" s="65">
        <v>9.6</v>
      </c>
      <c r="I12" s="65">
        <f t="shared" si="0"/>
        <v>2112</v>
      </c>
      <c r="J12" s="65">
        <v>9.6</v>
      </c>
      <c r="K12" s="65">
        <f t="shared" si="1"/>
        <v>2112</v>
      </c>
      <c r="L12" s="65" t="s">
        <v>661</v>
      </c>
    </row>
    <row r="13" spans="1:12" ht="22.5">
      <c r="A13" s="148"/>
      <c r="B13" s="149"/>
      <c r="C13" s="149"/>
      <c r="D13" s="6">
        <f t="shared" si="2"/>
        <v>7</v>
      </c>
      <c r="E13" s="27" t="s">
        <v>22</v>
      </c>
      <c r="F13" s="6" t="s">
        <v>15</v>
      </c>
      <c r="G13" s="120">
        <v>3000</v>
      </c>
      <c r="H13" s="65">
        <v>485</v>
      </c>
      <c r="I13" s="65">
        <f t="shared" si="0"/>
        <v>1455000</v>
      </c>
      <c r="J13" s="65">
        <v>485</v>
      </c>
      <c r="K13" s="65">
        <f t="shared" si="1"/>
        <v>1455000</v>
      </c>
      <c r="L13" s="65" t="s">
        <v>412</v>
      </c>
    </row>
    <row r="14" spans="1:12" ht="22.5">
      <c r="A14" s="148"/>
      <c r="B14" s="149"/>
      <c r="C14" s="149"/>
      <c r="D14" s="6">
        <f t="shared" si="2"/>
        <v>8</v>
      </c>
      <c r="E14" s="30" t="s">
        <v>23</v>
      </c>
      <c r="F14" s="31" t="s">
        <v>18</v>
      </c>
      <c r="G14" s="120">
        <v>6720</v>
      </c>
      <c r="H14" s="65">
        <v>27</v>
      </c>
      <c r="I14" s="65">
        <f t="shared" si="0"/>
        <v>181440</v>
      </c>
      <c r="J14" s="65">
        <v>24</v>
      </c>
      <c r="K14" s="65">
        <f t="shared" si="1"/>
        <v>161280</v>
      </c>
      <c r="L14" s="65" t="s">
        <v>489</v>
      </c>
    </row>
    <row r="15" spans="1:12" ht="22.5">
      <c r="A15" s="148"/>
      <c r="B15" s="149"/>
      <c r="C15" s="149"/>
      <c r="D15" s="6">
        <f t="shared" si="2"/>
        <v>9</v>
      </c>
      <c r="E15" s="30" t="s">
        <v>24</v>
      </c>
      <c r="F15" s="31" t="s">
        <v>18</v>
      </c>
      <c r="G15" s="120">
        <v>840</v>
      </c>
      <c r="H15" s="65">
        <v>10.5</v>
      </c>
      <c r="I15" s="65">
        <f t="shared" si="0"/>
        <v>8820</v>
      </c>
      <c r="J15" s="65">
        <v>10.5</v>
      </c>
      <c r="K15" s="65">
        <f t="shared" si="1"/>
        <v>8820</v>
      </c>
      <c r="L15" s="65" t="s">
        <v>662</v>
      </c>
    </row>
    <row r="16" spans="1:12" ht="33.75">
      <c r="A16" s="148"/>
      <c r="B16" s="149"/>
      <c r="C16" s="149"/>
      <c r="D16" s="6">
        <f t="shared" si="2"/>
        <v>10</v>
      </c>
      <c r="E16" s="27" t="s">
        <v>25</v>
      </c>
      <c r="F16" s="6" t="s">
        <v>15</v>
      </c>
      <c r="G16" s="120">
        <v>9000</v>
      </c>
      <c r="H16" s="65">
        <v>565</v>
      </c>
      <c r="I16" s="65">
        <f t="shared" si="0"/>
        <v>5085000</v>
      </c>
      <c r="J16" s="65">
        <v>565</v>
      </c>
      <c r="K16" s="65">
        <f t="shared" si="1"/>
        <v>5085000</v>
      </c>
      <c r="L16" s="65" t="s">
        <v>663</v>
      </c>
    </row>
    <row r="17" spans="1:12" ht="33.75">
      <c r="A17" s="148"/>
      <c r="B17" s="149"/>
      <c r="C17" s="149"/>
      <c r="D17" s="6">
        <f t="shared" si="2"/>
        <v>11</v>
      </c>
      <c r="E17" s="27" t="s">
        <v>26</v>
      </c>
      <c r="F17" s="6" t="s">
        <v>27</v>
      </c>
      <c r="G17" s="120">
        <v>14000</v>
      </c>
      <c r="H17" s="65">
        <v>16</v>
      </c>
      <c r="I17" s="65">
        <f t="shared" si="0"/>
        <v>224000</v>
      </c>
      <c r="J17" s="65">
        <v>16</v>
      </c>
      <c r="K17" s="65">
        <f t="shared" si="1"/>
        <v>224000</v>
      </c>
      <c r="L17" s="65" t="s">
        <v>413</v>
      </c>
    </row>
    <row r="18" spans="1:12" ht="22.5">
      <c r="A18" s="148"/>
      <c r="B18" s="149"/>
      <c r="C18" s="149"/>
      <c r="D18" s="6">
        <f t="shared" si="2"/>
        <v>12</v>
      </c>
      <c r="E18" s="27" t="s">
        <v>28</v>
      </c>
      <c r="F18" s="6" t="s">
        <v>27</v>
      </c>
      <c r="G18" s="120">
        <v>1500</v>
      </c>
      <c r="H18" s="65">
        <v>20</v>
      </c>
      <c r="I18" s="65">
        <f t="shared" si="0"/>
        <v>30000</v>
      </c>
      <c r="J18" s="65">
        <v>20</v>
      </c>
      <c r="K18" s="65">
        <f t="shared" si="1"/>
        <v>30000</v>
      </c>
      <c r="L18" s="65" t="s">
        <v>414</v>
      </c>
    </row>
    <row r="19" spans="1:12" ht="22.5">
      <c r="A19" s="148"/>
      <c r="B19" s="149"/>
      <c r="C19" s="149"/>
      <c r="D19" s="6">
        <f t="shared" si="2"/>
        <v>13</v>
      </c>
      <c r="E19" s="27" t="s">
        <v>29</v>
      </c>
      <c r="F19" s="6" t="s">
        <v>27</v>
      </c>
      <c r="G19" s="120">
        <v>4500</v>
      </c>
      <c r="H19" s="65">
        <v>22.4</v>
      </c>
      <c r="I19" s="65">
        <f t="shared" si="0"/>
        <v>100800</v>
      </c>
      <c r="J19" s="65">
        <v>22.4</v>
      </c>
      <c r="K19" s="65">
        <f t="shared" si="1"/>
        <v>100800</v>
      </c>
      <c r="L19" s="65" t="s">
        <v>415</v>
      </c>
    </row>
    <row r="20" spans="1:12" ht="22.5">
      <c r="A20" s="148"/>
      <c r="B20" s="149"/>
      <c r="C20" s="149"/>
      <c r="D20" s="6">
        <f t="shared" si="2"/>
        <v>14</v>
      </c>
      <c r="E20" s="27" t="s">
        <v>30</v>
      </c>
      <c r="F20" s="6" t="s">
        <v>27</v>
      </c>
      <c r="G20" s="120">
        <v>3400</v>
      </c>
      <c r="H20" s="65">
        <v>21.2</v>
      </c>
      <c r="I20" s="65">
        <f t="shared" si="0"/>
        <v>72080</v>
      </c>
      <c r="J20" s="65">
        <v>21.2</v>
      </c>
      <c r="K20" s="65">
        <f t="shared" si="1"/>
        <v>72080</v>
      </c>
      <c r="L20" s="65" t="s">
        <v>416</v>
      </c>
    </row>
    <row r="21" spans="1:12" ht="22.5">
      <c r="A21" s="148" t="s">
        <v>31</v>
      </c>
      <c r="B21" s="149" t="s">
        <v>32</v>
      </c>
      <c r="C21" s="149" t="s">
        <v>33</v>
      </c>
      <c r="D21" s="6">
        <f t="shared" si="2"/>
        <v>15</v>
      </c>
      <c r="E21" s="27" t="s">
        <v>34</v>
      </c>
      <c r="F21" s="6" t="s">
        <v>15</v>
      </c>
      <c r="G21" s="120">
        <v>3200</v>
      </c>
      <c r="H21" s="65">
        <v>610</v>
      </c>
      <c r="I21" s="65">
        <f t="shared" si="0"/>
        <v>1952000</v>
      </c>
      <c r="J21" s="65">
        <v>610</v>
      </c>
      <c r="K21" s="65">
        <f t="shared" si="1"/>
        <v>1952000</v>
      </c>
      <c r="L21" s="65" t="s">
        <v>417</v>
      </c>
    </row>
    <row r="22" spans="1:12" ht="33.75">
      <c r="A22" s="148"/>
      <c r="B22" s="149"/>
      <c r="C22" s="149"/>
      <c r="D22" s="6">
        <f t="shared" si="2"/>
        <v>16</v>
      </c>
      <c r="E22" s="27" t="s">
        <v>35</v>
      </c>
      <c r="F22" s="6" t="s">
        <v>15</v>
      </c>
      <c r="G22" s="120">
        <v>10</v>
      </c>
      <c r="H22" s="65">
        <v>208.8</v>
      </c>
      <c r="I22" s="65">
        <f t="shared" si="0"/>
        <v>2088</v>
      </c>
      <c r="J22" s="65">
        <v>208.8</v>
      </c>
      <c r="K22" s="65">
        <f t="shared" si="1"/>
        <v>2088</v>
      </c>
      <c r="L22" s="65" t="s">
        <v>664</v>
      </c>
    </row>
    <row r="23" spans="1:12" ht="11.25">
      <c r="A23" s="150" t="s">
        <v>567</v>
      </c>
      <c r="B23" s="151"/>
      <c r="C23" s="151"/>
      <c r="D23" s="152"/>
      <c r="E23" s="27"/>
      <c r="F23" s="6"/>
      <c r="G23" s="120"/>
      <c r="H23" s="68"/>
      <c r="I23" s="68">
        <f>SUM(I7:I22)</f>
        <v>31488460</v>
      </c>
      <c r="J23" s="68"/>
      <c r="K23" s="68">
        <f>SUM(K7:K22)</f>
        <v>31468300</v>
      </c>
      <c r="L23" s="27"/>
    </row>
    <row r="24" spans="1:12" ht="11.25">
      <c r="A24" s="148" t="s">
        <v>52</v>
      </c>
      <c r="B24" s="149" t="s">
        <v>568</v>
      </c>
      <c r="C24" s="149" t="s">
        <v>53</v>
      </c>
      <c r="D24" s="159" t="s">
        <v>54</v>
      </c>
      <c r="E24" s="160"/>
      <c r="F24" s="161"/>
      <c r="G24" s="120"/>
      <c r="H24" s="20"/>
      <c r="I24" s="65"/>
      <c r="J24" s="28"/>
      <c r="K24" s="28"/>
      <c r="L24" s="27"/>
    </row>
    <row r="25" spans="1:12" ht="22.5">
      <c r="A25" s="148"/>
      <c r="B25" s="149"/>
      <c r="C25" s="149"/>
      <c r="D25" s="6">
        <v>17</v>
      </c>
      <c r="E25" s="33" t="s">
        <v>55</v>
      </c>
      <c r="F25" s="34" t="s">
        <v>18</v>
      </c>
      <c r="G25" s="120">
        <v>261990</v>
      </c>
      <c r="H25" s="65">
        <v>7</v>
      </c>
      <c r="I25" s="65">
        <f aca="true" t="shared" si="3" ref="I25:I59">G25*H25</f>
        <v>1833930</v>
      </c>
      <c r="J25" s="65">
        <v>7</v>
      </c>
      <c r="K25" s="65">
        <f aca="true" t="shared" si="4" ref="K25:K88">G25*J25</f>
        <v>1833930</v>
      </c>
      <c r="L25" s="65" t="s">
        <v>420</v>
      </c>
    </row>
    <row r="26" spans="1:12" ht="33.75">
      <c r="A26" s="148"/>
      <c r="B26" s="149"/>
      <c r="C26" s="149"/>
      <c r="D26" s="6">
        <f aca="true" t="shared" si="5" ref="D26:D47">D25+1</f>
        <v>18</v>
      </c>
      <c r="E26" s="33" t="s">
        <v>56</v>
      </c>
      <c r="F26" s="34" t="s">
        <v>18</v>
      </c>
      <c r="G26" s="120">
        <v>1031730</v>
      </c>
      <c r="H26" s="65">
        <v>8.5</v>
      </c>
      <c r="I26" s="65">
        <f t="shared" si="3"/>
        <v>8769705</v>
      </c>
      <c r="J26" s="65">
        <v>8.5</v>
      </c>
      <c r="K26" s="65">
        <f t="shared" si="4"/>
        <v>8769705</v>
      </c>
      <c r="L26" s="65" t="s">
        <v>665</v>
      </c>
    </row>
    <row r="27" spans="1:12" ht="22.5">
      <c r="A27" s="148"/>
      <c r="B27" s="149"/>
      <c r="C27" s="149"/>
      <c r="D27" s="6">
        <f t="shared" si="5"/>
        <v>19</v>
      </c>
      <c r="E27" s="33" t="s">
        <v>42</v>
      </c>
      <c r="F27" s="34" t="s">
        <v>18</v>
      </c>
      <c r="G27" s="120">
        <v>1227000</v>
      </c>
      <c r="H27" s="65">
        <v>6.4</v>
      </c>
      <c r="I27" s="65">
        <f t="shared" si="3"/>
        <v>7852800</v>
      </c>
      <c r="J27" s="65">
        <v>6.4</v>
      </c>
      <c r="K27" s="65">
        <f t="shared" si="4"/>
        <v>7852800</v>
      </c>
      <c r="L27" s="65" t="s">
        <v>419</v>
      </c>
    </row>
    <row r="28" spans="1:12" ht="33.75">
      <c r="A28" s="148"/>
      <c r="B28" s="149"/>
      <c r="C28" s="149"/>
      <c r="D28" s="6">
        <f t="shared" si="5"/>
        <v>20</v>
      </c>
      <c r="E28" s="33" t="s">
        <v>57</v>
      </c>
      <c r="F28" s="34" t="s">
        <v>18</v>
      </c>
      <c r="G28" s="120">
        <v>40000</v>
      </c>
      <c r="H28" s="65">
        <v>9</v>
      </c>
      <c r="I28" s="65">
        <f t="shared" si="3"/>
        <v>360000</v>
      </c>
      <c r="J28" s="65">
        <v>9</v>
      </c>
      <c r="K28" s="65">
        <f t="shared" si="4"/>
        <v>360000</v>
      </c>
      <c r="L28" s="65" t="s">
        <v>426</v>
      </c>
    </row>
    <row r="29" spans="1:12" ht="33.75">
      <c r="A29" s="148"/>
      <c r="B29" s="149"/>
      <c r="C29" s="149"/>
      <c r="D29" s="6">
        <f t="shared" si="5"/>
        <v>21</v>
      </c>
      <c r="E29" s="33" t="s">
        <v>58</v>
      </c>
      <c r="F29" s="34" t="s">
        <v>18</v>
      </c>
      <c r="G29" s="120">
        <v>223110</v>
      </c>
      <c r="H29" s="65">
        <v>14</v>
      </c>
      <c r="I29" s="65">
        <f t="shared" si="3"/>
        <v>3123540</v>
      </c>
      <c r="J29" s="65">
        <v>14</v>
      </c>
      <c r="K29" s="65">
        <f t="shared" si="4"/>
        <v>3123540</v>
      </c>
      <c r="L29" s="65" t="s">
        <v>427</v>
      </c>
    </row>
    <row r="30" spans="1:12" ht="33.75">
      <c r="A30" s="148"/>
      <c r="B30" s="149"/>
      <c r="C30" s="149"/>
      <c r="D30" s="6">
        <f t="shared" si="5"/>
        <v>22</v>
      </c>
      <c r="E30" s="33" t="s">
        <v>59</v>
      </c>
      <c r="F30" s="34" t="s">
        <v>18</v>
      </c>
      <c r="G30" s="120">
        <v>250000</v>
      </c>
      <c r="H30" s="65">
        <v>6.5</v>
      </c>
      <c r="I30" s="65">
        <f t="shared" si="3"/>
        <v>1625000</v>
      </c>
      <c r="J30" s="65">
        <v>6.5</v>
      </c>
      <c r="K30" s="65">
        <f t="shared" si="4"/>
        <v>1625000</v>
      </c>
      <c r="L30" s="65" t="s">
        <v>428</v>
      </c>
    </row>
    <row r="31" spans="1:12" ht="33.75">
      <c r="A31" s="148"/>
      <c r="B31" s="149"/>
      <c r="C31" s="149"/>
      <c r="D31" s="6">
        <f t="shared" si="5"/>
        <v>23</v>
      </c>
      <c r="E31" s="33" t="s">
        <v>60</v>
      </c>
      <c r="F31" s="34" t="s">
        <v>61</v>
      </c>
      <c r="G31" s="120">
        <v>7000</v>
      </c>
      <c r="H31" s="65">
        <v>1545</v>
      </c>
      <c r="I31" s="65">
        <f t="shared" si="3"/>
        <v>10815000</v>
      </c>
      <c r="J31" s="65">
        <v>1545</v>
      </c>
      <c r="K31" s="65">
        <f t="shared" si="4"/>
        <v>10815000</v>
      </c>
      <c r="L31" s="65" t="s">
        <v>666</v>
      </c>
    </row>
    <row r="32" spans="1:12" ht="22.5">
      <c r="A32" s="148"/>
      <c r="B32" s="149"/>
      <c r="C32" s="149"/>
      <c r="D32" s="6">
        <f t="shared" si="5"/>
        <v>24</v>
      </c>
      <c r="E32" s="33" t="s">
        <v>62</v>
      </c>
      <c r="F32" s="34" t="s">
        <v>18</v>
      </c>
      <c r="G32" s="120">
        <v>250000</v>
      </c>
      <c r="H32" s="65">
        <v>12.4</v>
      </c>
      <c r="I32" s="65">
        <f t="shared" si="3"/>
        <v>3100000</v>
      </c>
      <c r="J32" s="65">
        <v>12.4</v>
      </c>
      <c r="K32" s="65">
        <f t="shared" si="4"/>
        <v>3100000</v>
      </c>
      <c r="L32" s="65" t="s">
        <v>429</v>
      </c>
    </row>
    <row r="33" spans="1:12" ht="22.5">
      <c r="A33" s="148"/>
      <c r="B33" s="149"/>
      <c r="C33" s="149"/>
      <c r="D33" s="6">
        <f t="shared" si="5"/>
        <v>25</v>
      </c>
      <c r="E33" s="33" t="s">
        <v>63</v>
      </c>
      <c r="F33" s="34" t="s">
        <v>18</v>
      </c>
      <c r="G33" s="120">
        <v>100000</v>
      </c>
      <c r="H33" s="65">
        <v>16.6</v>
      </c>
      <c r="I33" s="65">
        <f t="shared" si="3"/>
        <v>1660000.0000000002</v>
      </c>
      <c r="J33" s="65">
        <v>16.6</v>
      </c>
      <c r="K33" s="65">
        <f t="shared" si="4"/>
        <v>1660000.0000000002</v>
      </c>
      <c r="L33" s="65" t="s">
        <v>430</v>
      </c>
    </row>
    <row r="34" spans="1:12" ht="22.5">
      <c r="A34" s="148"/>
      <c r="B34" s="149"/>
      <c r="C34" s="149"/>
      <c r="D34" s="6">
        <f t="shared" si="5"/>
        <v>26</v>
      </c>
      <c r="E34" s="33" t="s">
        <v>64</v>
      </c>
      <c r="F34" s="34" t="s">
        <v>18</v>
      </c>
      <c r="G34" s="120">
        <v>6950</v>
      </c>
      <c r="H34" s="65">
        <v>24.7</v>
      </c>
      <c r="I34" s="65">
        <f t="shared" si="3"/>
        <v>171665</v>
      </c>
      <c r="J34" s="65">
        <v>24.7</v>
      </c>
      <c r="K34" s="65">
        <f t="shared" si="4"/>
        <v>171665</v>
      </c>
      <c r="L34" s="65" t="s">
        <v>431</v>
      </c>
    </row>
    <row r="35" spans="1:12" ht="11.25">
      <c r="A35" s="148"/>
      <c r="B35" s="149"/>
      <c r="C35" s="149"/>
      <c r="D35" s="6">
        <f t="shared" si="5"/>
        <v>27</v>
      </c>
      <c r="E35" s="33" t="s">
        <v>65</v>
      </c>
      <c r="F35" s="34" t="s">
        <v>18</v>
      </c>
      <c r="G35" s="120">
        <v>46020</v>
      </c>
      <c r="H35" s="65">
        <v>10.4</v>
      </c>
      <c r="I35" s="65">
        <f t="shared" si="3"/>
        <v>478608</v>
      </c>
      <c r="J35" s="65">
        <v>10.4</v>
      </c>
      <c r="K35" s="65">
        <f t="shared" si="4"/>
        <v>478608</v>
      </c>
      <c r="L35" s="65" t="s">
        <v>432</v>
      </c>
    </row>
    <row r="36" spans="1:12" ht="22.5">
      <c r="A36" s="148"/>
      <c r="B36" s="149"/>
      <c r="C36" s="149"/>
      <c r="D36" s="6">
        <f t="shared" si="5"/>
        <v>28</v>
      </c>
      <c r="E36" s="33" t="s">
        <v>66</v>
      </c>
      <c r="F36" s="34" t="s">
        <v>18</v>
      </c>
      <c r="G36" s="120">
        <v>26000</v>
      </c>
      <c r="H36" s="65">
        <v>32.3</v>
      </c>
      <c r="I36" s="65">
        <f t="shared" si="3"/>
        <v>839799.9999999999</v>
      </c>
      <c r="J36" s="65">
        <v>32.3</v>
      </c>
      <c r="K36" s="65">
        <f t="shared" si="4"/>
        <v>839799.9999999999</v>
      </c>
      <c r="L36" s="65" t="s">
        <v>433</v>
      </c>
    </row>
    <row r="37" spans="1:12" ht="22.5">
      <c r="A37" s="148"/>
      <c r="B37" s="149"/>
      <c r="C37" s="149"/>
      <c r="D37" s="6">
        <f t="shared" si="5"/>
        <v>29</v>
      </c>
      <c r="E37" s="33" t="s">
        <v>67</v>
      </c>
      <c r="F37" s="34" t="s">
        <v>18</v>
      </c>
      <c r="G37" s="120">
        <v>90000</v>
      </c>
      <c r="H37" s="65">
        <v>9</v>
      </c>
      <c r="I37" s="65">
        <f t="shared" si="3"/>
        <v>810000</v>
      </c>
      <c r="J37" s="65">
        <v>9</v>
      </c>
      <c r="K37" s="65">
        <f t="shared" si="4"/>
        <v>810000</v>
      </c>
      <c r="L37" s="65" t="s">
        <v>434</v>
      </c>
    </row>
    <row r="38" spans="1:12" ht="11.25">
      <c r="A38" s="148"/>
      <c r="B38" s="149"/>
      <c r="C38" s="149"/>
      <c r="D38" s="6"/>
      <c r="E38" s="70" t="s">
        <v>68</v>
      </c>
      <c r="F38" s="71"/>
      <c r="G38" s="120"/>
      <c r="H38" s="38"/>
      <c r="I38" s="65">
        <f t="shared" si="3"/>
        <v>0</v>
      </c>
      <c r="J38" s="65"/>
      <c r="K38" s="65">
        <f t="shared" si="4"/>
        <v>0</v>
      </c>
      <c r="L38" s="65"/>
    </row>
    <row r="39" spans="1:12" ht="11.25">
      <c r="A39" s="148"/>
      <c r="B39" s="149"/>
      <c r="C39" s="149"/>
      <c r="D39" s="6">
        <v>30</v>
      </c>
      <c r="E39" s="33" t="s">
        <v>69</v>
      </c>
      <c r="F39" s="34" t="s">
        <v>18</v>
      </c>
      <c r="G39" s="120">
        <v>40000</v>
      </c>
      <c r="H39" s="65">
        <v>80</v>
      </c>
      <c r="I39" s="65">
        <f t="shared" si="3"/>
        <v>3200000</v>
      </c>
      <c r="J39" s="65">
        <v>80</v>
      </c>
      <c r="K39" s="65">
        <f t="shared" si="4"/>
        <v>3200000</v>
      </c>
      <c r="L39" s="65" t="s">
        <v>667</v>
      </c>
    </row>
    <row r="40" spans="1:12" ht="22.5">
      <c r="A40" s="148"/>
      <c r="B40" s="149"/>
      <c r="C40" s="149"/>
      <c r="D40" s="6">
        <f t="shared" si="5"/>
        <v>31</v>
      </c>
      <c r="E40" s="33" t="s">
        <v>70</v>
      </c>
      <c r="F40" s="34" t="s">
        <v>18</v>
      </c>
      <c r="G40" s="120">
        <v>70000</v>
      </c>
      <c r="H40" s="65">
        <v>50</v>
      </c>
      <c r="I40" s="65">
        <f t="shared" si="3"/>
        <v>3500000</v>
      </c>
      <c r="J40" s="65">
        <v>50</v>
      </c>
      <c r="K40" s="65">
        <f t="shared" si="4"/>
        <v>3500000</v>
      </c>
      <c r="L40" s="65" t="s">
        <v>668</v>
      </c>
    </row>
    <row r="41" spans="1:12" ht="22.5">
      <c r="A41" s="148"/>
      <c r="B41" s="149"/>
      <c r="C41" s="149"/>
      <c r="D41" s="6">
        <f t="shared" si="5"/>
        <v>32</v>
      </c>
      <c r="E41" s="33" t="s">
        <v>44</v>
      </c>
      <c r="F41" s="34" t="s">
        <v>18</v>
      </c>
      <c r="G41" s="120">
        <v>95000</v>
      </c>
      <c r="H41" s="65">
        <v>465</v>
      </c>
      <c r="I41" s="65">
        <f t="shared" si="3"/>
        <v>44175000</v>
      </c>
      <c r="J41" s="65">
        <v>465</v>
      </c>
      <c r="K41" s="65">
        <f t="shared" si="4"/>
        <v>44175000</v>
      </c>
      <c r="L41" s="65" t="s">
        <v>421</v>
      </c>
    </row>
    <row r="42" spans="1:12" ht="22.5">
      <c r="A42" s="148"/>
      <c r="B42" s="149"/>
      <c r="C42" s="149"/>
      <c r="D42" s="6">
        <f t="shared" si="5"/>
        <v>33</v>
      </c>
      <c r="E42" s="33" t="s">
        <v>71</v>
      </c>
      <c r="F42" s="34" t="s">
        <v>72</v>
      </c>
      <c r="G42" s="120">
        <v>20000</v>
      </c>
      <c r="H42" s="65">
        <v>26.4</v>
      </c>
      <c r="I42" s="65">
        <f t="shared" si="3"/>
        <v>528000</v>
      </c>
      <c r="J42" s="65">
        <v>26.4</v>
      </c>
      <c r="K42" s="65">
        <f t="shared" si="4"/>
        <v>528000</v>
      </c>
      <c r="L42" s="65" t="s">
        <v>435</v>
      </c>
    </row>
    <row r="43" spans="1:12" ht="22.5">
      <c r="A43" s="148"/>
      <c r="B43" s="149"/>
      <c r="C43" s="149"/>
      <c r="D43" s="6">
        <f t="shared" si="5"/>
        <v>34</v>
      </c>
      <c r="E43" s="33" t="s">
        <v>73</v>
      </c>
      <c r="F43" s="34" t="s">
        <v>18</v>
      </c>
      <c r="G43" s="120">
        <v>1000</v>
      </c>
      <c r="H43" s="65">
        <v>3.3</v>
      </c>
      <c r="I43" s="65">
        <f t="shared" si="3"/>
        <v>3300</v>
      </c>
      <c r="J43" s="65">
        <v>3.3</v>
      </c>
      <c r="K43" s="65">
        <f t="shared" si="4"/>
        <v>3300</v>
      </c>
      <c r="L43" s="65" t="s">
        <v>436</v>
      </c>
    </row>
    <row r="44" spans="1:12" ht="22.5">
      <c r="A44" s="148"/>
      <c r="B44" s="149"/>
      <c r="C44" s="149"/>
      <c r="D44" s="6">
        <f t="shared" si="5"/>
        <v>35</v>
      </c>
      <c r="E44" s="33" t="s">
        <v>74</v>
      </c>
      <c r="F44" s="34" t="s">
        <v>18</v>
      </c>
      <c r="G44" s="120">
        <v>420000</v>
      </c>
      <c r="H44" s="65">
        <v>12</v>
      </c>
      <c r="I44" s="65">
        <f t="shared" si="3"/>
        <v>5040000</v>
      </c>
      <c r="J44" s="65">
        <v>12</v>
      </c>
      <c r="K44" s="65">
        <f t="shared" si="4"/>
        <v>5040000</v>
      </c>
      <c r="L44" s="65" t="s">
        <v>437</v>
      </c>
    </row>
    <row r="45" spans="1:12" ht="22.5">
      <c r="A45" s="148"/>
      <c r="B45" s="149"/>
      <c r="C45" s="149"/>
      <c r="D45" s="6">
        <f t="shared" si="5"/>
        <v>36</v>
      </c>
      <c r="E45" s="33" t="s">
        <v>75</v>
      </c>
      <c r="F45" s="34" t="s">
        <v>18</v>
      </c>
      <c r="G45" s="120">
        <v>150000</v>
      </c>
      <c r="H45" s="65">
        <v>21</v>
      </c>
      <c r="I45" s="65">
        <f t="shared" si="3"/>
        <v>3150000</v>
      </c>
      <c r="J45" s="65">
        <v>21</v>
      </c>
      <c r="K45" s="65">
        <f t="shared" si="4"/>
        <v>3150000</v>
      </c>
      <c r="L45" s="65" t="s">
        <v>438</v>
      </c>
    </row>
    <row r="46" spans="1:12" ht="22.5">
      <c r="A46" s="148"/>
      <c r="B46" s="149"/>
      <c r="C46" s="149"/>
      <c r="D46" s="6">
        <f t="shared" si="5"/>
        <v>37</v>
      </c>
      <c r="E46" s="33" t="s">
        <v>48</v>
      </c>
      <c r="F46" s="34" t="s">
        <v>18</v>
      </c>
      <c r="G46" s="120">
        <v>12000</v>
      </c>
      <c r="H46" s="65">
        <v>1150</v>
      </c>
      <c r="I46" s="65">
        <f t="shared" si="3"/>
        <v>13800000</v>
      </c>
      <c r="J46" s="65">
        <v>1150</v>
      </c>
      <c r="K46" s="65">
        <f t="shared" si="4"/>
        <v>13800000</v>
      </c>
      <c r="L46" s="65" t="s">
        <v>423</v>
      </c>
    </row>
    <row r="47" spans="1:12" ht="33.75">
      <c r="A47" s="148"/>
      <c r="B47" s="149"/>
      <c r="C47" s="149"/>
      <c r="D47" s="6">
        <f t="shared" si="5"/>
        <v>38</v>
      </c>
      <c r="E47" s="33" t="s">
        <v>49</v>
      </c>
      <c r="F47" s="34" t="s">
        <v>18</v>
      </c>
      <c r="G47" s="120">
        <v>200886</v>
      </c>
      <c r="H47" s="65">
        <v>250</v>
      </c>
      <c r="I47" s="65">
        <f t="shared" si="3"/>
        <v>50221500</v>
      </c>
      <c r="J47" s="65">
        <v>250</v>
      </c>
      <c r="K47" s="65">
        <f t="shared" si="4"/>
        <v>50221500</v>
      </c>
      <c r="L47" s="65" t="s">
        <v>669</v>
      </c>
    </row>
    <row r="48" spans="1:12" ht="11.25">
      <c r="A48" s="148" t="s">
        <v>76</v>
      </c>
      <c r="B48" s="149" t="s">
        <v>77</v>
      </c>
      <c r="C48" s="149" t="s">
        <v>78</v>
      </c>
      <c r="D48" s="159" t="s">
        <v>54</v>
      </c>
      <c r="E48" s="160"/>
      <c r="F48" s="161"/>
      <c r="G48" s="120"/>
      <c r="H48" s="38"/>
      <c r="I48" s="65">
        <f t="shared" si="3"/>
        <v>0</v>
      </c>
      <c r="J48" s="65"/>
      <c r="K48" s="65">
        <f t="shared" si="4"/>
        <v>0</v>
      </c>
      <c r="L48" s="65"/>
    </row>
    <row r="49" spans="1:12" ht="11.25">
      <c r="A49" s="148"/>
      <c r="B49" s="149"/>
      <c r="C49" s="149"/>
      <c r="D49" s="6">
        <v>40</v>
      </c>
      <c r="E49" s="33" t="s">
        <v>79</v>
      </c>
      <c r="F49" s="34" t="s">
        <v>18</v>
      </c>
      <c r="G49" s="120">
        <v>300000</v>
      </c>
      <c r="H49" s="65">
        <v>80</v>
      </c>
      <c r="I49" s="65">
        <f t="shared" si="3"/>
        <v>24000000</v>
      </c>
      <c r="J49" s="65">
        <v>80</v>
      </c>
      <c r="K49" s="65">
        <f t="shared" si="4"/>
        <v>24000000</v>
      </c>
      <c r="L49" s="65" t="s">
        <v>667</v>
      </c>
    </row>
    <row r="50" spans="1:12" ht="22.5">
      <c r="A50" s="148"/>
      <c r="B50" s="149"/>
      <c r="C50" s="149"/>
      <c r="D50" s="6">
        <f aca="true" t="shared" si="6" ref="D50:D59">D49+1</f>
        <v>41</v>
      </c>
      <c r="E50" s="33" t="s">
        <v>80</v>
      </c>
      <c r="F50" s="34" t="s">
        <v>18</v>
      </c>
      <c r="G50" s="120">
        <v>300000</v>
      </c>
      <c r="H50" s="65">
        <v>50</v>
      </c>
      <c r="I50" s="65">
        <f t="shared" si="3"/>
        <v>15000000</v>
      </c>
      <c r="J50" s="65">
        <v>50</v>
      </c>
      <c r="K50" s="65">
        <f t="shared" si="4"/>
        <v>15000000</v>
      </c>
      <c r="L50" s="65" t="s">
        <v>668</v>
      </c>
    </row>
    <row r="51" spans="1:12" ht="11.25">
      <c r="A51" s="148"/>
      <c r="B51" s="149"/>
      <c r="C51" s="149"/>
      <c r="D51" s="6">
        <f t="shared" si="6"/>
        <v>42</v>
      </c>
      <c r="E51" s="33" t="s">
        <v>81</v>
      </c>
      <c r="F51" s="34" t="s">
        <v>18</v>
      </c>
      <c r="G51" s="120">
        <v>1600000</v>
      </c>
      <c r="H51" s="65">
        <v>14.5</v>
      </c>
      <c r="I51" s="65">
        <f t="shared" si="3"/>
        <v>23200000</v>
      </c>
      <c r="J51" s="65">
        <v>14.5</v>
      </c>
      <c r="K51" s="65">
        <f t="shared" si="4"/>
        <v>23200000</v>
      </c>
      <c r="L51" s="65" t="s">
        <v>439</v>
      </c>
    </row>
    <row r="52" spans="1:12" ht="33.75">
      <c r="A52" s="148"/>
      <c r="B52" s="149"/>
      <c r="C52" s="149"/>
      <c r="D52" s="6">
        <f t="shared" si="6"/>
        <v>43</v>
      </c>
      <c r="E52" s="33" t="s">
        <v>82</v>
      </c>
      <c r="F52" s="34" t="s">
        <v>18</v>
      </c>
      <c r="G52" s="120">
        <v>185000</v>
      </c>
      <c r="H52" s="65">
        <v>18</v>
      </c>
      <c r="I52" s="65">
        <f t="shared" si="3"/>
        <v>3330000</v>
      </c>
      <c r="J52" s="65">
        <v>18</v>
      </c>
      <c r="K52" s="65">
        <f t="shared" si="4"/>
        <v>3330000</v>
      </c>
      <c r="L52" s="65" t="s">
        <v>670</v>
      </c>
    </row>
    <row r="53" spans="1:12" ht="11.25">
      <c r="A53" s="148"/>
      <c r="B53" s="149"/>
      <c r="C53" s="149"/>
      <c r="D53" s="6">
        <f t="shared" si="6"/>
        <v>44</v>
      </c>
      <c r="E53" s="35" t="s">
        <v>83</v>
      </c>
      <c r="F53" s="29" t="s">
        <v>18</v>
      </c>
      <c r="G53" s="120">
        <v>45000</v>
      </c>
      <c r="H53" s="65">
        <v>120</v>
      </c>
      <c r="I53" s="65">
        <f t="shared" si="3"/>
        <v>5400000</v>
      </c>
      <c r="J53" s="65">
        <v>120</v>
      </c>
      <c r="K53" s="65">
        <f t="shared" si="4"/>
        <v>5400000</v>
      </c>
      <c r="L53" s="65" t="s">
        <v>671</v>
      </c>
    </row>
    <row r="54" spans="1:12" ht="22.5">
      <c r="A54" s="148"/>
      <c r="B54" s="149"/>
      <c r="C54" s="149"/>
      <c r="D54" s="6">
        <f t="shared" si="6"/>
        <v>45</v>
      </c>
      <c r="E54" s="35" t="s">
        <v>84</v>
      </c>
      <c r="F54" s="29" t="s">
        <v>18</v>
      </c>
      <c r="G54" s="120">
        <v>50000</v>
      </c>
      <c r="H54" s="65">
        <v>46.8</v>
      </c>
      <c r="I54" s="65">
        <f t="shared" si="3"/>
        <v>2340000</v>
      </c>
      <c r="J54" s="65">
        <v>46.8</v>
      </c>
      <c r="K54" s="65">
        <f t="shared" si="4"/>
        <v>2340000</v>
      </c>
      <c r="L54" s="65" t="s">
        <v>440</v>
      </c>
    </row>
    <row r="55" spans="1:12" ht="11.25">
      <c r="A55" s="148"/>
      <c r="B55" s="149"/>
      <c r="C55" s="149"/>
      <c r="D55" s="6">
        <f t="shared" si="6"/>
        <v>46</v>
      </c>
      <c r="E55" s="35" t="s">
        <v>85</v>
      </c>
      <c r="F55" s="29" t="s">
        <v>18</v>
      </c>
      <c r="G55" s="120">
        <v>70000</v>
      </c>
      <c r="H55" s="65">
        <v>60</v>
      </c>
      <c r="I55" s="65">
        <f t="shared" si="3"/>
        <v>4200000</v>
      </c>
      <c r="J55" s="65">
        <v>60</v>
      </c>
      <c r="K55" s="65">
        <f t="shared" si="4"/>
        <v>4200000</v>
      </c>
      <c r="L55" s="65" t="s">
        <v>460</v>
      </c>
    </row>
    <row r="56" spans="1:12" ht="11.25">
      <c r="A56" s="148"/>
      <c r="B56" s="149"/>
      <c r="C56" s="149"/>
      <c r="D56" s="6">
        <f t="shared" si="6"/>
        <v>47</v>
      </c>
      <c r="E56" s="35" t="s">
        <v>86</v>
      </c>
      <c r="F56" s="29" t="s">
        <v>18</v>
      </c>
      <c r="G56" s="120">
        <v>92000</v>
      </c>
      <c r="H56" s="65">
        <v>2.9</v>
      </c>
      <c r="I56" s="65">
        <f t="shared" si="3"/>
        <v>266800</v>
      </c>
      <c r="J56" s="65">
        <v>2.9</v>
      </c>
      <c r="K56" s="65">
        <f t="shared" si="4"/>
        <v>266800</v>
      </c>
      <c r="L56" s="65" t="s">
        <v>441</v>
      </c>
    </row>
    <row r="57" spans="1:12" ht="11.25">
      <c r="A57" s="148"/>
      <c r="B57" s="149"/>
      <c r="C57" s="149"/>
      <c r="D57" s="6">
        <f t="shared" si="6"/>
        <v>48</v>
      </c>
      <c r="E57" s="35" t="s">
        <v>87</v>
      </c>
      <c r="F57" s="29" t="s">
        <v>18</v>
      </c>
      <c r="G57" s="120">
        <v>34000</v>
      </c>
      <c r="H57" s="65">
        <v>5.9</v>
      </c>
      <c r="I57" s="65">
        <f t="shared" si="3"/>
        <v>200600</v>
      </c>
      <c r="J57" s="65">
        <v>5.9</v>
      </c>
      <c r="K57" s="65">
        <f t="shared" si="4"/>
        <v>200600</v>
      </c>
      <c r="L57" s="65" t="s">
        <v>672</v>
      </c>
    </row>
    <row r="58" spans="1:12" ht="11.25">
      <c r="A58" s="148"/>
      <c r="B58" s="149"/>
      <c r="C58" s="149"/>
      <c r="D58" s="6">
        <f t="shared" si="6"/>
        <v>49</v>
      </c>
      <c r="E58" s="35" t="s">
        <v>88</v>
      </c>
      <c r="F58" s="29" t="s">
        <v>18</v>
      </c>
      <c r="G58" s="120">
        <v>25000</v>
      </c>
      <c r="H58" s="65">
        <v>19</v>
      </c>
      <c r="I58" s="65">
        <f t="shared" si="3"/>
        <v>475000</v>
      </c>
      <c r="J58" s="65">
        <v>19</v>
      </c>
      <c r="K58" s="65">
        <f t="shared" si="4"/>
        <v>475000</v>
      </c>
      <c r="L58" s="65" t="s">
        <v>673</v>
      </c>
    </row>
    <row r="59" spans="1:12" ht="11.25">
      <c r="A59" s="148"/>
      <c r="B59" s="149"/>
      <c r="C59" s="149"/>
      <c r="D59" s="6">
        <f t="shared" si="6"/>
        <v>50</v>
      </c>
      <c r="E59" s="35" t="s">
        <v>89</v>
      </c>
      <c r="F59" s="29" t="s">
        <v>18</v>
      </c>
      <c r="G59" s="120">
        <v>49000</v>
      </c>
      <c r="H59" s="65">
        <v>8</v>
      </c>
      <c r="I59" s="65">
        <f t="shared" si="3"/>
        <v>392000</v>
      </c>
      <c r="J59" s="65">
        <v>8</v>
      </c>
      <c r="K59" s="65">
        <f t="shared" si="4"/>
        <v>392000</v>
      </c>
      <c r="L59" s="65" t="s">
        <v>674</v>
      </c>
    </row>
    <row r="60" spans="1:12" ht="11.25">
      <c r="A60" s="148"/>
      <c r="B60" s="149"/>
      <c r="C60" s="149"/>
      <c r="D60" s="159" t="s">
        <v>68</v>
      </c>
      <c r="E60" s="160"/>
      <c r="F60" s="161"/>
      <c r="G60" s="120"/>
      <c r="H60" s="38"/>
      <c r="I60" s="65"/>
      <c r="J60" s="65"/>
      <c r="K60" s="65">
        <f t="shared" si="4"/>
        <v>0</v>
      </c>
      <c r="L60" s="65"/>
    </row>
    <row r="61" spans="1:12" ht="33.75">
      <c r="A61" s="148"/>
      <c r="B61" s="149"/>
      <c r="C61" s="149"/>
      <c r="D61" s="6">
        <v>51</v>
      </c>
      <c r="E61" s="35" t="s">
        <v>57</v>
      </c>
      <c r="F61" s="29" t="s">
        <v>18</v>
      </c>
      <c r="G61" s="120">
        <v>130000</v>
      </c>
      <c r="H61" s="65">
        <v>9</v>
      </c>
      <c r="I61" s="65">
        <f aca="true" t="shared" si="7" ref="I61:I124">G61*H61</f>
        <v>1170000</v>
      </c>
      <c r="J61" s="65">
        <v>9</v>
      </c>
      <c r="K61" s="65">
        <f t="shared" si="4"/>
        <v>1170000</v>
      </c>
      <c r="L61" s="65" t="s">
        <v>426</v>
      </c>
    </row>
    <row r="62" spans="1:12" ht="33.75">
      <c r="A62" s="148"/>
      <c r="B62" s="149"/>
      <c r="C62" s="149"/>
      <c r="D62" s="6">
        <f aca="true" t="shared" si="8" ref="D62:D82">D61+1</f>
        <v>52</v>
      </c>
      <c r="E62" s="35" t="s">
        <v>58</v>
      </c>
      <c r="F62" s="29" t="s">
        <v>18</v>
      </c>
      <c r="G62" s="120">
        <v>790000</v>
      </c>
      <c r="H62" s="65">
        <v>14</v>
      </c>
      <c r="I62" s="65">
        <f t="shared" si="7"/>
        <v>11060000</v>
      </c>
      <c r="J62" s="65">
        <v>14</v>
      </c>
      <c r="K62" s="65">
        <f t="shared" si="4"/>
        <v>11060000</v>
      </c>
      <c r="L62" s="65" t="s">
        <v>427</v>
      </c>
    </row>
    <row r="63" spans="1:13" ht="33.75">
      <c r="A63" s="148"/>
      <c r="B63" s="149"/>
      <c r="C63" s="149"/>
      <c r="D63" s="6">
        <f t="shared" si="8"/>
        <v>53</v>
      </c>
      <c r="E63" s="35" t="s">
        <v>90</v>
      </c>
      <c r="F63" s="29" t="s">
        <v>18</v>
      </c>
      <c r="G63" s="120">
        <v>650000</v>
      </c>
      <c r="H63" s="65">
        <v>6.5</v>
      </c>
      <c r="I63" s="65">
        <f t="shared" si="7"/>
        <v>4225000</v>
      </c>
      <c r="J63" s="65">
        <v>6.5</v>
      </c>
      <c r="K63" s="65">
        <f t="shared" si="4"/>
        <v>4225000</v>
      </c>
      <c r="L63" s="65" t="s">
        <v>428</v>
      </c>
      <c r="M63" s="41"/>
    </row>
    <row r="64" spans="1:13" ht="22.5">
      <c r="A64" s="148"/>
      <c r="B64" s="149"/>
      <c r="C64" s="149"/>
      <c r="D64" s="6">
        <f t="shared" si="8"/>
        <v>54</v>
      </c>
      <c r="E64" s="35" t="s">
        <v>91</v>
      </c>
      <c r="F64" s="29" t="s">
        <v>18</v>
      </c>
      <c r="G64" s="120">
        <v>90000</v>
      </c>
      <c r="H64" s="65">
        <v>150</v>
      </c>
      <c r="I64" s="65">
        <f t="shared" si="7"/>
        <v>13500000</v>
      </c>
      <c r="J64" s="65">
        <v>150</v>
      </c>
      <c r="K64" s="65">
        <f t="shared" si="4"/>
        <v>13500000</v>
      </c>
      <c r="L64" s="65" t="s">
        <v>675</v>
      </c>
      <c r="M64" s="41"/>
    </row>
    <row r="65" spans="1:13" ht="22.5">
      <c r="A65" s="148"/>
      <c r="B65" s="149"/>
      <c r="C65" s="149"/>
      <c r="D65" s="6">
        <f t="shared" si="8"/>
        <v>55</v>
      </c>
      <c r="E65" s="35" t="s">
        <v>92</v>
      </c>
      <c r="F65" s="29" t="s">
        <v>18</v>
      </c>
      <c r="G65" s="120">
        <v>125000</v>
      </c>
      <c r="H65" s="65">
        <v>200</v>
      </c>
      <c r="I65" s="65">
        <f t="shared" si="7"/>
        <v>25000000</v>
      </c>
      <c r="J65" s="65">
        <v>200</v>
      </c>
      <c r="K65" s="65">
        <f t="shared" si="4"/>
        <v>25000000</v>
      </c>
      <c r="L65" s="65" t="s">
        <v>676</v>
      </c>
      <c r="M65" s="41"/>
    </row>
    <row r="66" spans="1:13" ht="11.25">
      <c r="A66" s="148"/>
      <c r="B66" s="149"/>
      <c r="C66" s="149"/>
      <c r="D66" s="6">
        <f t="shared" si="8"/>
        <v>56</v>
      </c>
      <c r="E66" s="35" t="s">
        <v>93</v>
      </c>
      <c r="F66" s="29" t="s">
        <v>18</v>
      </c>
      <c r="G66" s="120">
        <v>800000</v>
      </c>
      <c r="H66" s="65">
        <v>44.3</v>
      </c>
      <c r="I66" s="65">
        <f t="shared" si="7"/>
        <v>35440000</v>
      </c>
      <c r="J66" s="65">
        <v>44.3</v>
      </c>
      <c r="K66" s="65">
        <f t="shared" si="4"/>
        <v>35440000</v>
      </c>
      <c r="L66" s="65" t="s">
        <v>677</v>
      </c>
      <c r="M66" s="41"/>
    </row>
    <row r="67" spans="1:13" ht="33.75">
      <c r="A67" s="148"/>
      <c r="B67" s="149"/>
      <c r="C67" s="149"/>
      <c r="D67" s="6">
        <f t="shared" si="8"/>
        <v>57</v>
      </c>
      <c r="E67" s="35" t="s">
        <v>94</v>
      </c>
      <c r="F67" s="29" t="s">
        <v>18</v>
      </c>
      <c r="G67" s="120">
        <v>200000</v>
      </c>
      <c r="H67" s="65">
        <v>92</v>
      </c>
      <c r="I67" s="65">
        <f t="shared" si="7"/>
        <v>18400000</v>
      </c>
      <c r="J67" s="65">
        <v>92</v>
      </c>
      <c r="K67" s="65">
        <f t="shared" si="4"/>
        <v>18400000</v>
      </c>
      <c r="L67" s="65" t="s">
        <v>442</v>
      </c>
      <c r="M67" s="41"/>
    </row>
    <row r="68" spans="1:13" ht="33.75">
      <c r="A68" s="148"/>
      <c r="B68" s="149"/>
      <c r="C68" s="149"/>
      <c r="D68" s="6">
        <f t="shared" si="8"/>
        <v>58</v>
      </c>
      <c r="E68" s="35" t="s">
        <v>95</v>
      </c>
      <c r="F68" s="29" t="s">
        <v>18</v>
      </c>
      <c r="G68" s="120">
        <v>400000</v>
      </c>
      <c r="H68" s="65">
        <v>143</v>
      </c>
      <c r="I68" s="65">
        <f t="shared" si="7"/>
        <v>57200000</v>
      </c>
      <c r="J68" s="65">
        <v>143</v>
      </c>
      <c r="K68" s="65">
        <f t="shared" si="4"/>
        <v>57200000</v>
      </c>
      <c r="L68" s="65" t="s">
        <v>443</v>
      </c>
      <c r="M68" s="41"/>
    </row>
    <row r="69" spans="1:13" ht="22.5">
      <c r="A69" s="148"/>
      <c r="B69" s="149"/>
      <c r="C69" s="149"/>
      <c r="D69" s="6">
        <f t="shared" si="8"/>
        <v>59</v>
      </c>
      <c r="E69" s="35" t="s">
        <v>96</v>
      </c>
      <c r="F69" s="29" t="s">
        <v>18</v>
      </c>
      <c r="G69" s="120">
        <v>250000</v>
      </c>
      <c r="H69" s="65">
        <v>2.3</v>
      </c>
      <c r="I69" s="65">
        <f t="shared" si="7"/>
        <v>575000</v>
      </c>
      <c r="J69" s="65">
        <v>2.3</v>
      </c>
      <c r="K69" s="65">
        <f t="shared" si="4"/>
        <v>575000</v>
      </c>
      <c r="L69" s="65" t="s">
        <v>444</v>
      </c>
      <c r="M69" s="41"/>
    </row>
    <row r="70" spans="1:13" ht="22.5">
      <c r="A70" s="148"/>
      <c r="B70" s="149"/>
      <c r="C70" s="149"/>
      <c r="D70" s="6">
        <f t="shared" si="8"/>
        <v>60</v>
      </c>
      <c r="E70" s="35" t="s">
        <v>97</v>
      </c>
      <c r="F70" s="29" t="s">
        <v>18</v>
      </c>
      <c r="G70" s="120">
        <v>17000</v>
      </c>
      <c r="H70" s="65">
        <v>7.9</v>
      </c>
      <c r="I70" s="65">
        <f t="shared" si="7"/>
        <v>134300</v>
      </c>
      <c r="J70" s="65">
        <v>7.9</v>
      </c>
      <c r="K70" s="65">
        <f t="shared" si="4"/>
        <v>134300</v>
      </c>
      <c r="L70" s="65" t="s">
        <v>678</v>
      </c>
      <c r="M70" s="41"/>
    </row>
    <row r="71" spans="1:12" ht="22.5">
      <c r="A71" s="148"/>
      <c r="B71" s="149"/>
      <c r="C71" s="149"/>
      <c r="D71" s="6">
        <f t="shared" si="8"/>
        <v>61</v>
      </c>
      <c r="E71" s="35" t="s">
        <v>98</v>
      </c>
      <c r="F71" s="29" t="s">
        <v>18</v>
      </c>
      <c r="G71" s="120">
        <v>5000</v>
      </c>
      <c r="H71" s="65">
        <v>12.4</v>
      </c>
      <c r="I71" s="65">
        <f t="shared" si="7"/>
        <v>62000</v>
      </c>
      <c r="J71" s="65">
        <v>12.4</v>
      </c>
      <c r="K71" s="65">
        <f t="shared" si="4"/>
        <v>62000</v>
      </c>
      <c r="L71" s="65" t="s">
        <v>679</v>
      </c>
    </row>
    <row r="72" spans="1:13" ht="22.5">
      <c r="A72" s="148"/>
      <c r="B72" s="149"/>
      <c r="C72" s="149"/>
      <c r="D72" s="6">
        <f t="shared" si="8"/>
        <v>62</v>
      </c>
      <c r="E72" s="35" t="s">
        <v>99</v>
      </c>
      <c r="F72" s="29" t="s">
        <v>18</v>
      </c>
      <c r="G72" s="120">
        <v>110000</v>
      </c>
      <c r="H72" s="65">
        <v>40</v>
      </c>
      <c r="I72" s="65">
        <f t="shared" si="7"/>
        <v>4400000</v>
      </c>
      <c r="J72" s="65">
        <v>40</v>
      </c>
      <c r="K72" s="65">
        <f t="shared" si="4"/>
        <v>4400000</v>
      </c>
      <c r="L72" s="65" t="s">
        <v>445</v>
      </c>
      <c r="M72" s="41"/>
    </row>
    <row r="73" spans="1:12" ht="22.5">
      <c r="A73" s="148"/>
      <c r="B73" s="149"/>
      <c r="C73" s="149"/>
      <c r="D73" s="6">
        <f t="shared" si="8"/>
        <v>63</v>
      </c>
      <c r="E73" s="35" t="s">
        <v>100</v>
      </c>
      <c r="F73" s="29" t="s">
        <v>18</v>
      </c>
      <c r="G73" s="120">
        <v>280000</v>
      </c>
      <c r="H73" s="65">
        <v>60</v>
      </c>
      <c r="I73" s="65">
        <f t="shared" si="7"/>
        <v>16800000</v>
      </c>
      <c r="J73" s="65">
        <v>60</v>
      </c>
      <c r="K73" s="65">
        <f t="shared" si="4"/>
        <v>16800000</v>
      </c>
      <c r="L73" s="65" t="s">
        <v>446</v>
      </c>
    </row>
    <row r="74" spans="1:12" ht="22.5">
      <c r="A74" s="148"/>
      <c r="B74" s="149"/>
      <c r="C74" s="149"/>
      <c r="D74" s="6">
        <f t="shared" si="8"/>
        <v>64</v>
      </c>
      <c r="E74" s="35" t="s">
        <v>101</v>
      </c>
      <c r="F74" s="29" t="s">
        <v>18</v>
      </c>
      <c r="G74" s="120">
        <v>485000</v>
      </c>
      <c r="H74" s="65">
        <v>131</v>
      </c>
      <c r="I74" s="65">
        <f t="shared" si="7"/>
        <v>63535000</v>
      </c>
      <c r="J74" s="65">
        <v>131</v>
      </c>
      <c r="K74" s="65">
        <f t="shared" si="4"/>
        <v>63535000</v>
      </c>
      <c r="L74" s="65" t="s">
        <v>447</v>
      </c>
    </row>
    <row r="75" spans="1:12" ht="22.5">
      <c r="A75" s="148"/>
      <c r="B75" s="149"/>
      <c r="C75" s="149"/>
      <c r="D75" s="6">
        <f t="shared" si="8"/>
        <v>65</v>
      </c>
      <c r="E75" s="35" t="s">
        <v>102</v>
      </c>
      <c r="F75" s="29" t="s">
        <v>18</v>
      </c>
      <c r="G75" s="120">
        <v>615000</v>
      </c>
      <c r="H75" s="65">
        <v>84</v>
      </c>
      <c r="I75" s="65">
        <f t="shared" si="7"/>
        <v>51660000</v>
      </c>
      <c r="J75" s="65">
        <v>84</v>
      </c>
      <c r="K75" s="65">
        <f t="shared" si="4"/>
        <v>51660000</v>
      </c>
      <c r="L75" s="65" t="s">
        <v>680</v>
      </c>
    </row>
    <row r="76" spans="1:12" ht="11.25">
      <c r="A76" s="148"/>
      <c r="B76" s="149"/>
      <c r="C76" s="149"/>
      <c r="D76" s="6">
        <f t="shared" si="8"/>
        <v>66</v>
      </c>
      <c r="E76" s="35" t="s">
        <v>103</v>
      </c>
      <c r="F76" s="29" t="s">
        <v>18</v>
      </c>
      <c r="G76" s="120">
        <v>15000</v>
      </c>
      <c r="H76" s="65">
        <v>34</v>
      </c>
      <c r="I76" s="65">
        <f t="shared" si="7"/>
        <v>510000</v>
      </c>
      <c r="J76" s="65">
        <v>34</v>
      </c>
      <c r="K76" s="65">
        <f t="shared" si="4"/>
        <v>510000</v>
      </c>
      <c r="L76" s="65" t="s">
        <v>681</v>
      </c>
    </row>
    <row r="77" spans="1:12" ht="22.5">
      <c r="A77" s="148"/>
      <c r="B77" s="149"/>
      <c r="C77" s="149"/>
      <c r="D77" s="6">
        <f t="shared" si="8"/>
        <v>67</v>
      </c>
      <c r="E77" s="35" t="s">
        <v>104</v>
      </c>
      <c r="F77" s="29" t="s">
        <v>18</v>
      </c>
      <c r="G77" s="120">
        <v>500000</v>
      </c>
      <c r="H77" s="65">
        <v>73</v>
      </c>
      <c r="I77" s="65">
        <f t="shared" si="7"/>
        <v>36500000</v>
      </c>
      <c r="J77" s="65">
        <v>73</v>
      </c>
      <c r="K77" s="65">
        <f t="shared" si="4"/>
        <v>36500000</v>
      </c>
      <c r="L77" s="65" t="s">
        <v>682</v>
      </c>
    </row>
    <row r="78" spans="1:12" ht="11.25">
      <c r="A78" s="148"/>
      <c r="B78" s="149"/>
      <c r="C78" s="149"/>
      <c r="D78" s="6">
        <f t="shared" si="8"/>
        <v>68</v>
      </c>
      <c r="E78" s="35" t="s">
        <v>105</v>
      </c>
      <c r="F78" s="29" t="s">
        <v>18</v>
      </c>
      <c r="G78" s="120">
        <v>12510</v>
      </c>
      <c r="H78" s="65">
        <v>63</v>
      </c>
      <c r="I78" s="65">
        <f t="shared" si="7"/>
        <v>788130</v>
      </c>
      <c r="J78" s="65">
        <v>63</v>
      </c>
      <c r="K78" s="65">
        <f t="shared" si="4"/>
        <v>788130</v>
      </c>
      <c r="L78" s="65" t="s">
        <v>683</v>
      </c>
    </row>
    <row r="79" spans="1:12" ht="22.5">
      <c r="A79" s="148"/>
      <c r="B79" s="149"/>
      <c r="C79" s="149"/>
      <c r="D79" s="6">
        <f t="shared" si="8"/>
        <v>69</v>
      </c>
      <c r="E79" s="35" t="s">
        <v>106</v>
      </c>
      <c r="F79" s="29" t="s">
        <v>18</v>
      </c>
      <c r="G79" s="120">
        <v>187000</v>
      </c>
      <c r="H79" s="65">
        <v>140</v>
      </c>
      <c r="I79" s="65">
        <f t="shared" si="7"/>
        <v>26180000</v>
      </c>
      <c r="J79" s="65">
        <v>140</v>
      </c>
      <c r="K79" s="65">
        <f t="shared" si="4"/>
        <v>26180000</v>
      </c>
      <c r="L79" s="65" t="s">
        <v>684</v>
      </c>
    </row>
    <row r="80" spans="1:12" ht="22.5">
      <c r="A80" s="148"/>
      <c r="B80" s="149"/>
      <c r="C80" s="149"/>
      <c r="D80" s="6">
        <f t="shared" si="8"/>
        <v>70</v>
      </c>
      <c r="E80" s="35" t="s">
        <v>107</v>
      </c>
      <c r="F80" s="29" t="s">
        <v>18</v>
      </c>
      <c r="G80" s="120">
        <v>555800</v>
      </c>
      <c r="H80" s="65">
        <v>50</v>
      </c>
      <c r="I80" s="65">
        <f t="shared" si="7"/>
        <v>27790000</v>
      </c>
      <c r="J80" s="65">
        <v>50</v>
      </c>
      <c r="K80" s="65">
        <f t="shared" si="4"/>
        <v>27790000</v>
      </c>
      <c r="L80" s="65" t="s">
        <v>448</v>
      </c>
    </row>
    <row r="81" spans="1:12" ht="22.5">
      <c r="A81" s="148"/>
      <c r="B81" s="149"/>
      <c r="C81" s="149"/>
      <c r="D81" s="6">
        <f t="shared" si="8"/>
        <v>71</v>
      </c>
      <c r="E81" s="35" t="s">
        <v>108</v>
      </c>
      <c r="F81" s="29" t="s">
        <v>18</v>
      </c>
      <c r="G81" s="120">
        <v>600000</v>
      </c>
      <c r="H81" s="65">
        <v>55</v>
      </c>
      <c r="I81" s="65">
        <f t="shared" si="7"/>
        <v>33000000</v>
      </c>
      <c r="J81" s="65">
        <v>55</v>
      </c>
      <c r="K81" s="65">
        <f t="shared" si="4"/>
        <v>33000000</v>
      </c>
      <c r="L81" s="65" t="s">
        <v>449</v>
      </c>
    </row>
    <row r="82" spans="1:12" ht="22.5">
      <c r="A82" s="148"/>
      <c r="B82" s="149"/>
      <c r="C82" s="149"/>
      <c r="D82" s="6">
        <f t="shared" si="8"/>
        <v>72</v>
      </c>
      <c r="E82" s="35" t="s">
        <v>109</v>
      </c>
      <c r="F82" s="29" t="s">
        <v>18</v>
      </c>
      <c r="G82" s="120">
        <v>90000</v>
      </c>
      <c r="H82" s="65">
        <v>125</v>
      </c>
      <c r="I82" s="65">
        <f t="shared" si="7"/>
        <v>11250000</v>
      </c>
      <c r="J82" s="65">
        <v>125</v>
      </c>
      <c r="K82" s="65">
        <f t="shared" si="4"/>
        <v>11250000</v>
      </c>
      <c r="L82" s="65" t="s">
        <v>450</v>
      </c>
    </row>
    <row r="83" spans="1:12" ht="11.25">
      <c r="A83" s="148" t="s">
        <v>110</v>
      </c>
      <c r="B83" s="149" t="s">
        <v>77</v>
      </c>
      <c r="C83" s="149" t="s">
        <v>111</v>
      </c>
      <c r="D83" s="159" t="s">
        <v>54</v>
      </c>
      <c r="E83" s="160"/>
      <c r="F83" s="161"/>
      <c r="G83" s="120"/>
      <c r="H83" s="38"/>
      <c r="I83" s="65">
        <f t="shared" si="7"/>
        <v>0</v>
      </c>
      <c r="J83" s="65"/>
      <c r="K83" s="65">
        <f t="shared" si="4"/>
        <v>0</v>
      </c>
      <c r="L83" s="65"/>
    </row>
    <row r="84" spans="1:12" ht="33.75">
      <c r="A84" s="148"/>
      <c r="B84" s="149"/>
      <c r="C84" s="149"/>
      <c r="D84" s="6">
        <v>73</v>
      </c>
      <c r="E84" s="35" t="s">
        <v>57</v>
      </c>
      <c r="F84" s="29" t="s">
        <v>18</v>
      </c>
      <c r="G84" s="120">
        <v>3500</v>
      </c>
      <c r="H84" s="65">
        <v>9</v>
      </c>
      <c r="I84" s="65">
        <f t="shared" si="7"/>
        <v>31500</v>
      </c>
      <c r="J84" s="65">
        <v>9</v>
      </c>
      <c r="K84" s="65">
        <f t="shared" si="4"/>
        <v>31500</v>
      </c>
      <c r="L84" s="65" t="s">
        <v>426</v>
      </c>
    </row>
    <row r="85" spans="1:12" ht="33.75">
      <c r="A85" s="148"/>
      <c r="B85" s="149"/>
      <c r="C85" s="149"/>
      <c r="D85" s="6">
        <f aca="true" t="shared" si="9" ref="D85:D97">D84+1</f>
        <v>74</v>
      </c>
      <c r="E85" s="35" t="s">
        <v>112</v>
      </c>
      <c r="F85" s="29" t="s">
        <v>18</v>
      </c>
      <c r="G85" s="120">
        <v>20610</v>
      </c>
      <c r="H85" s="65">
        <v>14</v>
      </c>
      <c r="I85" s="65">
        <f t="shared" si="7"/>
        <v>288540</v>
      </c>
      <c r="J85" s="65">
        <v>14</v>
      </c>
      <c r="K85" s="65">
        <f t="shared" si="4"/>
        <v>288540</v>
      </c>
      <c r="L85" s="65" t="s">
        <v>427</v>
      </c>
    </row>
    <row r="86" spans="1:12" ht="33.75">
      <c r="A86" s="148"/>
      <c r="B86" s="149"/>
      <c r="C86" s="149"/>
      <c r="D86" s="6">
        <f t="shared" si="9"/>
        <v>75</v>
      </c>
      <c r="E86" s="35" t="s">
        <v>90</v>
      </c>
      <c r="F86" s="29" t="s">
        <v>18</v>
      </c>
      <c r="G86" s="120">
        <v>18000</v>
      </c>
      <c r="H86" s="65">
        <v>6.5</v>
      </c>
      <c r="I86" s="65">
        <f t="shared" si="7"/>
        <v>117000</v>
      </c>
      <c r="J86" s="65">
        <v>6.5</v>
      </c>
      <c r="K86" s="65">
        <f t="shared" si="4"/>
        <v>117000</v>
      </c>
      <c r="L86" s="65" t="s">
        <v>428</v>
      </c>
    </row>
    <row r="87" spans="1:12" ht="22.5">
      <c r="A87" s="148"/>
      <c r="B87" s="149"/>
      <c r="C87" s="149"/>
      <c r="D87" s="6">
        <f t="shared" si="9"/>
        <v>76</v>
      </c>
      <c r="E87" s="35" t="s">
        <v>113</v>
      </c>
      <c r="F87" s="29" t="s">
        <v>18</v>
      </c>
      <c r="G87" s="120">
        <v>74000</v>
      </c>
      <c r="H87" s="65">
        <v>80</v>
      </c>
      <c r="I87" s="65">
        <f t="shared" si="7"/>
        <v>5920000</v>
      </c>
      <c r="J87" s="65">
        <v>80</v>
      </c>
      <c r="K87" s="65">
        <f t="shared" si="4"/>
        <v>5920000</v>
      </c>
      <c r="L87" s="65" t="s">
        <v>451</v>
      </c>
    </row>
    <row r="88" spans="1:12" ht="11.25">
      <c r="A88" s="148"/>
      <c r="B88" s="149"/>
      <c r="C88" s="149"/>
      <c r="D88" s="6">
        <f t="shared" si="9"/>
        <v>77</v>
      </c>
      <c r="E88" s="35" t="s">
        <v>114</v>
      </c>
      <c r="F88" s="29" t="s">
        <v>21</v>
      </c>
      <c r="G88" s="120">
        <v>62000</v>
      </c>
      <c r="H88" s="65">
        <v>45</v>
      </c>
      <c r="I88" s="65">
        <f t="shared" si="7"/>
        <v>2790000</v>
      </c>
      <c r="J88" s="65">
        <v>45</v>
      </c>
      <c r="K88" s="65">
        <f t="shared" si="4"/>
        <v>2790000</v>
      </c>
      <c r="L88" s="65" t="s">
        <v>685</v>
      </c>
    </row>
    <row r="89" spans="1:12" ht="11.25">
      <c r="A89" s="148"/>
      <c r="B89" s="149"/>
      <c r="C89" s="149"/>
      <c r="D89" s="6">
        <f t="shared" si="9"/>
        <v>78</v>
      </c>
      <c r="E89" s="35" t="s">
        <v>115</v>
      </c>
      <c r="F89" s="29" t="s">
        <v>21</v>
      </c>
      <c r="G89" s="120">
        <v>35500</v>
      </c>
      <c r="H89" s="65">
        <v>28</v>
      </c>
      <c r="I89" s="65">
        <f t="shared" si="7"/>
        <v>994000</v>
      </c>
      <c r="J89" s="65">
        <v>28</v>
      </c>
      <c r="K89" s="65">
        <f aca="true" t="shared" si="10" ref="K89:K152">G89*J89</f>
        <v>994000</v>
      </c>
      <c r="L89" s="65" t="s">
        <v>686</v>
      </c>
    </row>
    <row r="90" spans="1:12" ht="11.25">
      <c r="A90" s="148"/>
      <c r="B90" s="149"/>
      <c r="C90" s="149"/>
      <c r="D90" s="6">
        <f t="shared" si="9"/>
        <v>79</v>
      </c>
      <c r="E90" s="35" t="s">
        <v>116</v>
      </c>
      <c r="F90" s="29" t="s">
        <v>18</v>
      </c>
      <c r="G90" s="120">
        <v>14000</v>
      </c>
      <c r="H90" s="65">
        <v>22</v>
      </c>
      <c r="I90" s="65">
        <f t="shared" si="7"/>
        <v>308000</v>
      </c>
      <c r="J90" s="65">
        <v>22</v>
      </c>
      <c r="K90" s="65">
        <f t="shared" si="10"/>
        <v>308000</v>
      </c>
      <c r="L90" s="65" t="s">
        <v>687</v>
      </c>
    </row>
    <row r="91" spans="1:12" ht="11.25">
      <c r="A91" s="148"/>
      <c r="B91" s="149"/>
      <c r="C91" s="149"/>
      <c r="D91" s="6">
        <f t="shared" si="9"/>
        <v>80</v>
      </c>
      <c r="E91" s="35" t="s">
        <v>117</v>
      </c>
      <c r="F91" s="29" t="s">
        <v>18</v>
      </c>
      <c r="G91" s="120">
        <v>7500</v>
      </c>
      <c r="H91" s="65">
        <v>28</v>
      </c>
      <c r="I91" s="65">
        <f t="shared" si="7"/>
        <v>210000</v>
      </c>
      <c r="J91" s="65">
        <v>28</v>
      </c>
      <c r="K91" s="65">
        <f t="shared" si="10"/>
        <v>210000</v>
      </c>
      <c r="L91" s="65" t="s">
        <v>452</v>
      </c>
    </row>
    <row r="92" spans="1:12" ht="33.75">
      <c r="A92" s="148"/>
      <c r="B92" s="149"/>
      <c r="C92" s="149"/>
      <c r="D92" s="6">
        <f t="shared" si="9"/>
        <v>81</v>
      </c>
      <c r="E92" s="35" t="s">
        <v>118</v>
      </c>
      <c r="F92" s="29" t="s">
        <v>18</v>
      </c>
      <c r="G92" s="120">
        <v>59700</v>
      </c>
      <c r="H92" s="65">
        <v>100</v>
      </c>
      <c r="I92" s="65">
        <f t="shared" si="7"/>
        <v>5970000</v>
      </c>
      <c r="J92" s="65">
        <v>100</v>
      </c>
      <c r="K92" s="65">
        <f t="shared" si="10"/>
        <v>5970000</v>
      </c>
      <c r="L92" s="65" t="s">
        <v>453</v>
      </c>
    </row>
    <row r="93" spans="1:12" ht="33.75">
      <c r="A93" s="148"/>
      <c r="B93" s="149"/>
      <c r="C93" s="149"/>
      <c r="D93" s="6">
        <f t="shared" si="9"/>
        <v>82</v>
      </c>
      <c r="E93" s="35" t="s">
        <v>119</v>
      </c>
      <c r="F93" s="29" t="s">
        <v>18</v>
      </c>
      <c r="G93" s="120">
        <v>52000</v>
      </c>
      <c r="H93" s="65">
        <v>66.3</v>
      </c>
      <c r="I93" s="65">
        <f t="shared" si="7"/>
        <v>3447600</v>
      </c>
      <c r="J93" s="65">
        <v>66.3</v>
      </c>
      <c r="K93" s="65">
        <f t="shared" si="10"/>
        <v>3447600</v>
      </c>
      <c r="L93" s="65" t="s">
        <v>454</v>
      </c>
    </row>
    <row r="94" spans="1:12" ht="11.25">
      <c r="A94" s="148"/>
      <c r="B94" s="149"/>
      <c r="C94" s="149"/>
      <c r="D94" s="6">
        <f t="shared" si="9"/>
        <v>83</v>
      </c>
      <c r="E94" s="35" t="s">
        <v>120</v>
      </c>
      <c r="F94" s="29" t="s">
        <v>18</v>
      </c>
      <c r="G94" s="120">
        <v>10500</v>
      </c>
      <c r="H94" s="65">
        <v>52</v>
      </c>
      <c r="I94" s="65">
        <f t="shared" si="7"/>
        <v>546000</v>
      </c>
      <c r="J94" s="65">
        <v>52</v>
      </c>
      <c r="K94" s="65">
        <f t="shared" si="10"/>
        <v>546000</v>
      </c>
      <c r="L94" s="65" t="s">
        <v>455</v>
      </c>
    </row>
    <row r="95" spans="1:12" ht="11.25">
      <c r="A95" s="148"/>
      <c r="B95" s="149"/>
      <c r="C95" s="149"/>
      <c r="D95" s="6">
        <f t="shared" si="9"/>
        <v>84</v>
      </c>
      <c r="E95" s="35" t="s">
        <v>121</v>
      </c>
      <c r="F95" s="29" t="s">
        <v>18</v>
      </c>
      <c r="G95" s="120">
        <v>24000</v>
      </c>
      <c r="H95" s="65">
        <v>30</v>
      </c>
      <c r="I95" s="65">
        <f t="shared" si="7"/>
        <v>720000</v>
      </c>
      <c r="J95" s="65">
        <v>30</v>
      </c>
      <c r="K95" s="65">
        <f t="shared" si="10"/>
        <v>720000</v>
      </c>
      <c r="L95" s="65" t="s">
        <v>456</v>
      </c>
    </row>
    <row r="96" spans="1:12" ht="11.25">
      <c r="A96" s="148"/>
      <c r="B96" s="149"/>
      <c r="C96" s="149"/>
      <c r="D96" s="6">
        <f t="shared" si="9"/>
        <v>85</v>
      </c>
      <c r="E96" s="35" t="s">
        <v>107</v>
      </c>
      <c r="F96" s="29" t="s">
        <v>18</v>
      </c>
      <c r="G96" s="120">
        <v>85000</v>
      </c>
      <c r="H96" s="65">
        <v>50</v>
      </c>
      <c r="I96" s="65">
        <f t="shared" si="7"/>
        <v>4250000</v>
      </c>
      <c r="J96" s="65">
        <v>50</v>
      </c>
      <c r="K96" s="65">
        <f t="shared" si="10"/>
        <v>4250000</v>
      </c>
      <c r="L96" s="65" t="s">
        <v>688</v>
      </c>
    </row>
    <row r="97" spans="1:12" ht="11.25">
      <c r="A97" s="148"/>
      <c r="B97" s="149"/>
      <c r="C97" s="149"/>
      <c r="D97" s="6">
        <f t="shared" si="9"/>
        <v>86</v>
      </c>
      <c r="E97" s="35" t="s">
        <v>108</v>
      </c>
      <c r="F97" s="29" t="s">
        <v>18</v>
      </c>
      <c r="G97" s="120">
        <v>55000</v>
      </c>
      <c r="H97" s="65">
        <v>55</v>
      </c>
      <c r="I97" s="65">
        <f t="shared" si="7"/>
        <v>3025000</v>
      </c>
      <c r="J97" s="65">
        <v>55</v>
      </c>
      <c r="K97" s="65">
        <f t="shared" si="10"/>
        <v>3025000</v>
      </c>
      <c r="L97" s="65" t="s">
        <v>689</v>
      </c>
    </row>
    <row r="98" spans="1:12" ht="11.25">
      <c r="A98" s="148"/>
      <c r="B98" s="149"/>
      <c r="C98" s="149"/>
      <c r="D98" s="159" t="s">
        <v>68</v>
      </c>
      <c r="E98" s="160"/>
      <c r="F98" s="161"/>
      <c r="G98" s="120"/>
      <c r="H98" s="38"/>
      <c r="I98" s="65">
        <f t="shared" si="7"/>
        <v>0</v>
      </c>
      <c r="J98" s="65"/>
      <c r="K98" s="65">
        <f t="shared" si="10"/>
        <v>0</v>
      </c>
      <c r="L98" s="65"/>
    </row>
    <row r="99" spans="1:12" ht="11.25">
      <c r="A99" s="148"/>
      <c r="B99" s="149"/>
      <c r="C99" s="149"/>
      <c r="D99" s="6">
        <v>87</v>
      </c>
      <c r="E99" s="35" t="s">
        <v>122</v>
      </c>
      <c r="F99" s="29" t="s">
        <v>18</v>
      </c>
      <c r="G99" s="120">
        <v>3200</v>
      </c>
      <c r="H99" s="65">
        <v>55</v>
      </c>
      <c r="I99" s="65">
        <f t="shared" si="7"/>
        <v>176000</v>
      </c>
      <c r="J99" s="65">
        <v>55</v>
      </c>
      <c r="K99" s="65">
        <f t="shared" si="10"/>
        <v>176000</v>
      </c>
      <c r="L99" s="65" t="s">
        <v>457</v>
      </c>
    </row>
    <row r="100" spans="1:12" ht="11.25">
      <c r="A100" s="148"/>
      <c r="B100" s="149"/>
      <c r="C100" s="149"/>
      <c r="D100" s="6">
        <f aca="true" t="shared" si="11" ref="D100:D163">D99+1</f>
        <v>88</v>
      </c>
      <c r="E100" s="35" t="s">
        <v>123</v>
      </c>
      <c r="F100" s="29" t="s">
        <v>18</v>
      </c>
      <c r="G100" s="120">
        <v>2600</v>
      </c>
      <c r="H100" s="65">
        <v>29</v>
      </c>
      <c r="I100" s="65">
        <f t="shared" si="7"/>
        <v>75400</v>
      </c>
      <c r="J100" s="65">
        <v>29</v>
      </c>
      <c r="K100" s="65">
        <f t="shared" si="10"/>
        <v>75400</v>
      </c>
      <c r="L100" s="65" t="s">
        <v>458</v>
      </c>
    </row>
    <row r="101" spans="1:12" ht="22.5">
      <c r="A101" s="148"/>
      <c r="B101" s="149"/>
      <c r="C101" s="149"/>
      <c r="D101" s="6">
        <f t="shared" si="11"/>
        <v>89</v>
      </c>
      <c r="E101" s="35" t="s">
        <v>124</v>
      </c>
      <c r="F101" s="29" t="s">
        <v>18</v>
      </c>
      <c r="G101" s="120">
        <v>53560</v>
      </c>
      <c r="H101" s="65">
        <v>2.8</v>
      </c>
      <c r="I101" s="65">
        <f t="shared" si="7"/>
        <v>149968</v>
      </c>
      <c r="J101" s="65">
        <v>2.8</v>
      </c>
      <c r="K101" s="65">
        <f t="shared" si="10"/>
        <v>149968</v>
      </c>
      <c r="L101" s="65" t="s">
        <v>459</v>
      </c>
    </row>
    <row r="102" spans="1:12" ht="11.25">
      <c r="A102" s="148"/>
      <c r="B102" s="149"/>
      <c r="C102" s="149"/>
      <c r="D102" s="6">
        <f t="shared" si="11"/>
        <v>90</v>
      </c>
      <c r="E102" s="35" t="s">
        <v>83</v>
      </c>
      <c r="F102" s="29" t="s">
        <v>18</v>
      </c>
      <c r="G102" s="120">
        <v>6000</v>
      </c>
      <c r="H102" s="65">
        <v>120</v>
      </c>
      <c r="I102" s="65">
        <f t="shared" si="7"/>
        <v>720000</v>
      </c>
      <c r="J102" s="65">
        <v>120</v>
      </c>
      <c r="K102" s="65">
        <f t="shared" si="10"/>
        <v>720000</v>
      </c>
      <c r="L102" s="65" t="s">
        <v>671</v>
      </c>
    </row>
    <row r="103" spans="1:12" ht="22.5">
      <c r="A103" s="148"/>
      <c r="B103" s="149"/>
      <c r="C103" s="149"/>
      <c r="D103" s="6">
        <f t="shared" si="11"/>
        <v>91</v>
      </c>
      <c r="E103" s="33" t="s">
        <v>84</v>
      </c>
      <c r="F103" s="34" t="s">
        <v>18</v>
      </c>
      <c r="G103" s="120">
        <v>7000</v>
      </c>
      <c r="H103" s="65">
        <v>46.8</v>
      </c>
      <c r="I103" s="65">
        <f t="shared" si="7"/>
        <v>327600</v>
      </c>
      <c r="J103" s="65">
        <v>46.8</v>
      </c>
      <c r="K103" s="65">
        <f t="shared" si="10"/>
        <v>327600</v>
      </c>
      <c r="L103" s="65" t="s">
        <v>440</v>
      </c>
    </row>
    <row r="104" spans="1:12" ht="11.25">
      <c r="A104" s="148"/>
      <c r="B104" s="149"/>
      <c r="C104" s="149"/>
      <c r="D104" s="6">
        <f t="shared" si="11"/>
        <v>92</v>
      </c>
      <c r="E104" s="33" t="s">
        <v>85</v>
      </c>
      <c r="F104" s="34" t="s">
        <v>18</v>
      </c>
      <c r="G104" s="120">
        <v>90000</v>
      </c>
      <c r="H104" s="65">
        <v>60</v>
      </c>
      <c r="I104" s="65">
        <f t="shared" si="7"/>
        <v>5400000</v>
      </c>
      <c r="J104" s="65">
        <v>60</v>
      </c>
      <c r="K104" s="65">
        <f t="shared" si="10"/>
        <v>5400000</v>
      </c>
      <c r="L104" s="65" t="s">
        <v>460</v>
      </c>
    </row>
    <row r="105" spans="1:12" ht="11.25">
      <c r="A105" s="148"/>
      <c r="B105" s="149"/>
      <c r="C105" s="149"/>
      <c r="D105" s="6">
        <f t="shared" si="11"/>
        <v>93</v>
      </c>
      <c r="E105" s="33" t="s">
        <v>125</v>
      </c>
      <c r="F105" s="34" t="s">
        <v>21</v>
      </c>
      <c r="G105" s="120">
        <v>5000</v>
      </c>
      <c r="H105" s="65">
        <v>37</v>
      </c>
      <c r="I105" s="65">
        <f t="shared" si="7"/>
        <v>185000</v>
      </c>
      <c r="J105" s="65">
        <v>37</v>
      </c>
      <c r="K105" s="65">
        <f t="shared" si="10"/>
        <v>185000</v>
      </c>
      <c r="L105" s="65" t="s">
        <v>461</v>
      </c>
    </row>
    <row r="106" spans="1:12" ht="11.25">
      <c r="A106" s="148"/>
      <c r="B106" s="149"/>
      <c r="C106" s="149"/>
      <c r="D106" s="6">
        <f t="shared" si="11"/>
        <v>94</v>
      </c>
      <c r="E106" s="33" t="s">
        <v>126</v>
      </c>
      <c r="F106" s="34" t="s">
        <v>21</v>
      </c>
      <c r="G106" s="120">
        <v>5000</v>
      </c>
      <c r="H106" s="65">
        <v>25</v>
      </c>
      <c r="I106" s="65">
        <f t="shared" si="7"/>
        <v>125000</v>
      </c>
      <c r="J106" s="65">
        <v>25</v>
      </c>
      <c r="K106" s="65">
        <f t="shared" si="10"/>
        <v>125000</v>
      </c>
      <c r="L106" s="65" t="s">
        <v>462</v>
      </c>
    </row>
    <row r="107" spans="1:12" ht="11.25">
      <c r="A107" s="148"/>
      <c r="B107" s="149"/>
      <c r="C107" s="149"/>
      <c r="D107" s="6">
        <f t="shared" si="11"/>
        <v>95</v>
      </c>
      <c r="E107" s="33" t="s">
        <v>127</v>
      </c>
      <c r="F107" s="34" t="s">
        <v>18</v>
      </c>
      <c r="G107" s="120">
        <v>55000</v>
      </c>
      <c r="H107" s="65">
        <v>50</v>
      </c>
      <c r="I107" s="65">
        <f t="shared" si="7"/>
        <v>2750000</v>
      </c>
      <c r="J107" s="65">
        <v>50</v>
      </c>
      <c r="K107" s="65">
        <f t="shared" si="10"/>
        <v>2750000</v>
      </c>
      <c r="L107" s="65" t="s">
        <v>690</v>
      </c>
    </row>
    <row r="108" spans="1:12" ht="11.25">
      <c r="A108" s="148"/>
      <c r="B108" s="149"/>
      <c r="C108" s="149"/>
      <c r="D108" s="6">
        <f t="shared" si="11"/>
        <v>96</v>
      </c>
      <c r="E108" s="33" t="s">
        <v>128</v>
      </c>
      <c r="F108" s="34" t="s">
        <v>18</v>
      </c>
      <c r="G108" s="120">
        <v>109500</v>
      </c>
      <c r="H108" s="65">
        <v>41</v>
      </c>
      <c r="I108" s="65">
        <f t="shared" si="7"/>
        <v>4489500</v>
      </c>
      <c r="J108" s="65">
        <v>41</v>
      </c>
      <c r="K108" s="65">
        <f t="shared" si="10"/>
        <v>4489500</v>
      </c>
      <c r="L108" s="65" t="s">
        <v>691</v>
      </c>
    </row>
    <row r="109" spans="1:12" ht="11.25">
      <c r="A109" s="148"/>
      <c r="B109" s="149"/>
      <c r="C109" s="149"/>
      <c r="D109" s="6">
        <f t="shared" si="11"/>
        <v>97</v>
      </c>
      <c r="E109" s="33" t="s">
        <v>86</v>
      </c>
      <c r="F109" s="34" t="s">
        <v>18</v>
      </c>
      <c r="G109" s="120">
        <v>5300</v>
      </c>
      <c r="H109" s="65">
        <v>2.9</v>
      </c>
      <c r="I109" s="65">
        <f t="shared" si="7"/>
        <v>15370</v>
      </c>
      <c r="J109" s="65">
        <v>2.9</v>
      </c>
      <c r="K109" s="65">
        <f t="shared" si="10"/>
        <v>15370</v>
      </c>
      <c r="L109" s="65" t="s">
        <v>441</v>
      </c>
    </row>
    <row r="110" spans="1:12" ht="11.25">
      <c r="A110" s="148"/>
      <c r="B110" s="149"/>
      <c r="C110" s="149"/>
      <c r="D110" s="6">
        <f t="shared" si="11"/>
        <v>98</v>
      </c>
      <c r="E110" s="33" t="s">
        <v>87</v>
      </c>
      <c r="F110" s="34" t="s">
        <v>18</v>
      </c>
      <c r="G110" s="120">
        <v>1500</v>
      </c>
      <c r="H110" s="65">
        <v>5.9</v>
      </c>
      <c r="I110" s="65">
        <f t="shared" si="7"/>
        <v>8850</v>
      </c>
      <c r="J110" s="65">
        <v>5.9</v>
      </c>
      <c r="K110" s="65">
        <f t="shared" si="10"/>
        <v>8850</v>
      </c>
      <c r="L110" s="65" t="s">
        <v>672</v>
      </c>
    </row>
    <row r="111" spans="1:12" ht="11.25">
      <c r="A111" s="148"/>
      <c r="B111" s="149"/>
      <c r="C111" s="149"/>
      <c r="D111" s="6">
        <f t="shared" si="11"/>
        <v>99</v>
      </c>
      <c r="E111" s="36" t="s">
        <v>88</v>
      </c>
      <c r="F111" s="34" t="s">
        <v>18</v>
      </c>
      <c r="G111" s="120">
        <v>5000</v>
      </c>
      <c r="H111" s="65">
        <v>19</v>
      </c>
      <c r="I111" s="65">
        <f t="shared" si="7"/>
        <v>95000</v>
      </c>
      <c r="J111" s="65">
        <v>19</v>
      </c>
      <c r="K111" s="65">
        <f t="shared" si="10"/>
        <v>95000</v>
      </c>
      <c r="L111" s="65" t="s">
        <v>673</v>
      </c>
    </row>
    <row r="112" spans="1:12" ht="11.25">
      <c r="A112" s="148"/>
      <c r="B112" s="149"/>
      <c r="C112" s="149"/>
      <c r="D112" s="6">
        <f t="shared" si="11"/>
        <v>100</v>
      </c>
      <c r="E112" s="36" t="s">
        <v>89</v>
      </c>
      <c r="F112" s="34" t="s">
        <v>18</v>
      </c>
      <c r="G112" s="120">
        <v>5000</v>
      </c>
      <c r="H112" s="65">
        <v>8</v>
      </c>
      <c r="I112" s="65">
        <f t="shared" si="7"/>
        <v>40000</v>
      </c>
      <c r="J112" s="65">
        <v>8</v>
      </c>
      <c r="K112" s="65">
        <f t="shared" si="10"/>
        <v>40000</v>
      </c>
      <c r="L112" s="65" t="s">
        <v>674</v>
      </c>
    </row>
    <row r="113" spans="1:12" ht="11.25">
      <c r="A113" s="153" t="s">
        <v>129</v>
      </c>
      <c r="B113" s="156" t="s">
        <v>37</v>
      </c>
      <c r="C113" s="156" t="s">
        <v>130</v>
      </c>
      <c r="D113" s="6">
        <f t="shared" si="11"/>
        <v>101</v>
      </c>
      <c r="E113" s="33" t="s">
        <v>132</v>
      </c>
      <c r="F113" s="34" t="s">
        <v>18</v>
      </c>
      <c r="G113" s="120">
        <v>22300</v>
      </c>
      <c r="H113" s="65">
        <v>12</v>
      </c>
      <c r="I113" s="65">
        <f t="shared" si="7"/>
        <v>267600</v>
      </c>
      <c r="J113" s="65">
        <v>12</v>
      </c>
      <c r="K113" s="65">
        <f t="shared" si="10"/>
        <v>267600</v>
      </c>
      <c r="L113" s="65" t="s">
        <v>692</v>
      </c>
    </row>
    <row r="114" spans="1:12" ht="33.75">
      <c r="A114" s="154"/>
      <c r="B114" s="157"/>
      <c r="C114" s="157"/>
      <c r="D114" s="6">
        <f t="shared" si="11"/>
        <v>102</v>
      </c>
      <c r="E114" s="33" t="s">
        <v>57</v>
      </c>
      <c r="F114" s="34" t="s">
        <v>18</v>
      </c>
      <c r="G114" s="120">
        <v>1080</v>
      </c>
      <c r="H114" s="65">
        <v>9</v>
      </c>
      <c r="I114" s="65">
        <f t="shared" si="7"/>
        <v>9720</v>
      </c>
      <c r="J114" s="65">
        <v>9</v>
      </c>
      <c r="K114" s="65">
        <f t="shared" si="10"/>
        <v>9720</v>
      </c>
      <c r="L114" s="65" t="s">
        <v>426</v>
      </c>
    </row>
    <row r="115" spans="1:12" ht="33.75">
      <c r="A115" s="154"/>
      <c r="B115" s="157"/>
      <c r="C115" s="157"/>
      <c r="D115" s="6">
        <f t="shared" si="11"/>
        <v>103</v>
      </c>
      <c r="E115" s="33" t="s">
        <v>112</v>
      </c>
      <c r="F115" s="34" t="s">
        <v>18</v>
      </c>
      <c r="G115" s="120">
        <v>7500</v>
      </c>
      <c r="H115" s="65">
        <v>14</v>
      </c>
      <c r="I115" s="65">
        <f t="shared" si="7"/>
        <v>105000</v>
      </c>
      <c r="J115" s="65">
        <v>14</v>
      </c>
      <c r="K115" s="65">
        <f t="shared" si="10"/>
        <v>105000</v>
      </c>
      <c r="L115" s="65" t="s">
        <v>427</v>
      </c>
    </row>
    <row r="116" spans="1:12" ht="33.75">
      <c r="A116" s="154"/>
      <c r="B116" s="157"/>
      <c r="C116" s="157"/>
      <c r="D116" s="6">
        <f t="shared" si="11"/>
        <v>104</v>
      </c>
      <c r="E116" s="33" t="s">
        <v>90</v>
      </c>
      <c r="F116" s="34" t="s">
        <v>18</v>
      </c>
      <c r="G116" s="120">
        <v>10000</v>
      </c>
      <c r="H116" s="65">
        <v>6.5</v>
      </c>
      <c r="I116" s="65">
        <f t="shared" si="7"/>
        <v>65000</v>
      </c>
      <c r="J116" s="65">
        <v>6.5</v>
      </c>
      <c r="K116" s="65">
        <f t="shared" si="10"/>
        <v>65000</v>
      </c>
      <c r="L116" s="65" t="s">
        <v>428</v>
      </c>
    </row>
    <row r="117" spans="1:12" ht="11.25">
      <c r="A117" s="154"/>
      <c r="B117" s="157"/>
      <c r="C117" s="157"/>
      <c r="D117" s="6">
        <f t="shared" si="11"/>
        <v>105</v>
      </c>
      <c r="E117" s="33" t="s">
        <v>45</v>
      </c>
      <c r="F117" s="34" t="s">
        <v>18</v>
      </c>
      <c r="G117" s="120">
        <v>108800</v>
      </c>
      <c r="H117" s="65">
        <v>9.2</v>
      </c>
      <c r="I117" s="65">
        <f t="shared" si="7"/>
        <v>1000959.9999999999</v>
      </c>
      <c r="J117" s="65">
        <v>9.2</v>
      </c>
      <c r="K117" s="65">
        <f t="shared" si="10"/>
        <v>1000959.9999999999</v>
      </c>
      <c r="L117" s="65" t="s">
        <v>422</v>
      </c>
    </row>
    <row r="118" spans="1:12" ht="11.25">
      <c r="A118" s="154"/>
      <c r="B118" s="157"/>
      <c r="C118" s="157"/>
      <c r="D118" s="6">
        <f t="shared" si="11"/>
        <v>106</v>
      </c>
      <c r="E118" s="33" t="s">
        <v>46</v>
      </c>
      <c r="F118" s="34" t="s">
        <v>18</v>
      </c>
      <c r="G118" s="120">
        <v>500</v>
      </c>
      <c r="H118" s="65">
        <v>13</v>
      </c>
      <c r="I118" s="65">
        <f t="shared" si="7"/>
        <v>6500</v>
      </c>
      <c r="J118" s="65">
        <v>13</v>
      </c>
      <c r="K118" s="65">
        <f t="shared" si="10"/>
        <v>6500</v>
      </c>
      <c r="L118" s="65" t="s">
        <v>693</v>
      </c>
    </row>
    <row r="119" spans="1:12" ht="11.25">
      <c r="A119" s="154"/>
      <c r="B119" s="157"/>
      <c r="C119" s="157"/>
      <c r="D119" s="6">
        <f t="shared" si="11"/>
        <v>107</v>
      </c>
      <c r="E119" s="33" t="s">
        <v>47</v>
      </c>
      <c r="F119" s="34" t="s">
        <v>18</v>
      </c>
      <c r="G119" s="120">
        <v>1200</v>
      </c>
      <c r="H119" s="65">
        <v>16</v>
      </c>
      <c r="I119" s="65">
        <f t="shared" si="7"/>
        <v>19200</v>
      </c>
      <c r="J119" s="65">
        <v>16</v>
      </c>
      <c r="K119" s="65">
        <f t="shared" si="10"/>
        <v>19200</v>
      </c>
      <c r="L119" s="65" t="s">
        <v>694</v>
      </c>
    </row>
    <row r="120" spans="1:12" ht="22.5">
      <c r="A120" s="154"/>
      <c r="B120" s="157"/>
      <c r="C120" s="157"/>
      <c r="D120" s="6">
        <f t="shared" si="11"/>
        <v>108</v>
      </c>
      <c r="E120" s="35" t="s">
        <v>133</v>
      </c>
      <c r="F120" s="34" t="s">
        <v>18</v>
      </c>
      <c r="G120" s="120">
        <v>79000</v>
      </c>
      <c r="H120" s="65">
        <v>9.4</v>
      </c>
      <c r="I120" s="65">
        <f t="shared" si="7"/>
        <v>742600</v>
      </c>
      <c r="J120" s="65">
        <v>9.4</v>
      </c>
      <c r="K120" s="65">
        <f t="shared" si="10"/>
        <v>742600</v>
      </c>
      <c r="L120" s="65" t="s">
        <v>695</v>
      </c>
    </row>
    <row r="121" spans="1:12" ht="22.5">
      <c r="A121" s="154"/>
      <c r="B121" s="157"/>
      <c r="C121" s="157"/>
      <c r="D121" s="6">
        <f t="shared" si="11"/>
        <v>109</v>
      </c>
      <c r="E121" s="35" t="s">
        <v>134</v>
      </c>
      <c r="F121" s="34" t="s">
        <v>18</v>
      </c>
      <c r="G121" s="120">
        <v>17000</v>
      </c>
      <c r="H121" s="65">
        <v>7</v>
      </c>
      <c r="I121" s="65">
        <f t="shared" si="7"/>
        <v>119000</v>
      </c>
      <c r="J121" s="65">
        <v>7</v>
      </c>
      <c r="K121" s="65">
        <f t="shared" si="10"/>
        <v>119000</v>
      </c>
      <c r="L121" s="65" t="s">
        <v>463</v>
      </c>
    </row>
    <row r="122" spans="1:12" ht="22.5">
      <c r="A122" s="154"/>
      <c r="B122" s="157"/>
      <c r="C122" s="157"/>
      <c r="D122" s="6">
        <f t="shared" si="11"/>
        <v>110</v>
      </c>
      <c r="E122" s="33" t="s">
        <v>124</v>
      </c>
      <c r="F122" s="34" t="s">
        <v>18</v>
      </c>
      <c r="G122" s="120">
        <v>28000</v>
      </c>
      <c r="H122" s="65">
        <v>2.8</v>
      </c>
      <c r="I122" s="65">
        <f t="shared" si="7"/>
        <v>78400</v>
      </c>
      <c r="J122" s="65">
        <v>2.8</v>
      </c>
      <c r="K122" s="65">
        <f t="shared" si="10"/>
        <v>78400</v>
      </c>
      <c r="L122" s="65" t="s">
        <v>459</v>
      </c>
    </row>
    <row r="123" spans="1:12" ht="11.25">
      <c r="A123" s="154"/>
      <c r="B123" s="157"/>
      <c r="C123" s="157"/>
      <c r="D123" s="6">
        <f t="shared" si="11"/>
        <v>111</v>
      </c>
      <c r="E123" s="33" t="s">
        <v>135</v>
      </c>
      <c r="F123" s="34" t="s">
        <v>18</v>
      </c>
      <c r="G123" s="120">
        <v>8000</v>
      </c>
      <c r="H123" s="65">
        <v>10.4</v>
      </c>
      <c r="I123" s="65">
        <f t="shared" si="7"/>
        <v>83200</v>
      </c>
      <c r="J123" s="65">
        <v>10.4</v>
      </c>
      <c r="K123" s="65">
        <f t="shared" si="10"/>
        <v>83200</v>
      </c>
      <c r="L123" s="65" t="s">
        <v>432</v>
      </c>
    </row>
    <row r="124" spans="1:12" ht="22.5">
      <c r="A124" s="154"/>
      <c r="B124" s="157"/>
      <c r="C124" s="157"/>
      <c r="D124" s="6">
        <f t="shared" si="11"/>
        <v>112</v>
      </c>
      <c r="E124" s="33" t="s">
        <v>66</v>
      </c>
      <c r="F124" s="34" t="s">
        <v>18</v>
      </c>
      <c r="G124" s="120">
        <v>5000</v>
      </c>
      <c r="H124" s="65">
        <v>32.3</v>
      </c>
      <c r="I124" s="65">
        <f t="shared" si="7"/>
        <v>161500</v>
      </c>
      <c r="J124" s="65">
        <v>32.3</v>
      </c>
      <c r="K124" s="65">
        <f t="shared" si="10"/>
        <v>161500</v>
      </c>
      <c r="L124" s="65" t="s">
        <v>433</v>
      </c>
    </row>
    <row r="125" spans="1:12" ht="22.5">
      <c r="A125" s="154"/>
      <c r="B125" s="157"/>
      <c r="C125" s="157"/>
      <c r="D125" s="6">
        <f t="shared" si="11"/>
        <v>113</v>
      </c>
      <c r="E125" s="33" t="s">
        <v>136</v>
      </c>
      <c r="F125" s="34" t="s">
        <v>18</v>
      </c>
      <c r="G125" s="120">
        <v>16000</v>
      </c>
      <c r="H125" s="65">
        <v>9</v>
      </c>
      <c r="I125" s="65">
        <f aca="true" t="shared" si="12" ref="I125:I172">G125*H125</f>
        <v>144000</v>
      </c>
      <c r="J125" s="65">
        <v>9</v>
      </c>
      <c r="K125" s="65">
        <f t="shared" si="10"/>
        <v>144000</v>
      </c>
      <c r="L125" s="65" t="s">
        <v>434</v>
      </c>
    </row>
    <row r="126" spans="1:12" ht="22.5">
      <c r="A126" s="154"/>
      <c r="B126" s="157"/>
      <c r="C126" s="157"/>
      <c r="D126" s="6">
        <f t="shared" si="11"/>
        <v>114</v>
      </c>
      <c r="E126" s="33" t="s">
        <v>137</v>
      </c>
      <c r="F126" s="34" t="s">
        <v>18</v>
      </c>
      <c r="G126" s="120">
        <v>19000</v>
      </c>
      <c r="H126" s="65">
        <v>27</v>
      </c>
      <c r="I126" s="65">
        <f t="shared" si="12"/>
        <v>513000</v>
      </c>
      <c r="J126" s="65">
        <v>27</v>
      </c>
      <c r="K126" s="65">
        <f t="shared" si="10"/>
        <v>513000</v>
      </c>
      <c r="L126" s="65" t="s">
        <v>464</v>
      </c>
    </row>
    <row r="127" spans="1:12" ht="22.5">
      <c r="A127" s="154"/>
      <c r="B127" s="157"/>
      <c r="C127" s="157"/>
      <c r="D127" s="6">
        <f t="shared" si="11"/>
        <v>115</v>
      </c>
      <c r="E127" s="33" t="s">
        <v>138</v>
      </c>
      <c r="F127" s="34" t="s">
        <v>18</v>
      </c>
      <c r="G127" s="120">
        <v>2000</v>
      </c>
      <c r="H127" s="65">
        <v>33</v>
      </c>
      <c r="I127" s="65">
        <f t="shared" si="12"/>
        <v>66000</v>
      </c>
      <c r="J127" s="65">
        <v>33</v>
      </c>
      <c r="K127" s="65">
        <f t="shared" si="10"/>
        <v>66000</v>
      </c>
      <c r="L127" s="65" t="s">
        <v>465</v>
      </c>
    </row>
    <row r="128" spans="1:12" ht="33.75" customHeight="1">
      <c r="A128" s="153" t="s">
        <v>1008</v>
      </c>
      <c r="B128" s="156" t="s">
        <v>139</v>
      </c>
      <c r="C128" s="156" t="s">
        <v>1009</v>
      </c>
      <c r="D128" s="6">
        <f t="shared" si="11"/>
        <v>116</v>
      </c>
      <c r="E128" s="33" t="s">
        <v>140</v>
      </c>
      <c r="F128" s="34" t="s">
        <v>15</v>
      </c>
      <c r="G128" s="120">
        <v>1000</v>
      </c>
      <c r="H128" s="65">
        <v>18100</v>
      </c>
      <c r="I128" s="65">
        <f t="shared" si="12"/>
        <v>18100000</v>
      </c>
      <c r="J128" s="65">
        <v>18100</v>
      </c>
      <c r="K128" s="65">
        <f t="shared" si="10"/>
        <v>18100000</v>
      </c>
      <c r="L128" s="65" t="s">
        <v>696</v>
      </c>
    </row>
    <row r="129" spans="1:12" ht="33.75">
      <c r="A129" s="154"/>
      <c r="B129" s="157"/>
      <c r="C129" s="157"/>
      <c r="D129" s="6">
        <f t="shared" si="11"/>
        <v>117</v>
      </c>
      <c r="E129" s="33" t="s">
        <v>141</v>
      </c>
      <c r="F129" s="34" t="s">
        <v>15</v>
      </c>
      <c r="G129" s="120">
        <v>200</v>
      </c>
      <c r="H129" s="65">
        <v>13900</v>
      </c>
      <c r="I129" s="65">
        <f t="shared" si="12"/>
        <v>2780000</v>
      </c>
      <c r="J129" s="65">
        <v>13900</v>
      </c>
      <c r="K129" s="65">
        <f t="shared" si="10"/>
        <v>2780000</v>
      </c>
      <c r="L129" s="65" t="s">
        <v>466</v>
      </c>
    </row>
    <row r="130" spans="1:12" ht="22.5">
      <c r="A130" s="154"/>
      <c r="B130" s="157"/>
      <c r="C130" s="157"/>
      <c r="D130" s="6">
        <f t="shared" si="11"/>
        <v>118</v>
      </c>
      <c r="E130" s="33" t="s">
        <v>142</v>
      </c>
      <c r="F130" s="34" t="s">
        <v>21</v>
      </c>
      <c r="G130" s="120">
        <v>7500</v>
      </c>
      <c r="H130" s="65">
        <v>358</v>
      </c>
      <c r="I130" s="65">
        <f t="shared" si="12"/>
        <v>2685000</v>
      </c>
      <c r="J130" s="65">
        <v>358</v>
      </c>
      <c r="K130" s="65">
        <f t="shared" si="10"/>
        <v>2685000</v>
      </c>
      <c r="L130" s="65" t="s">
        <v>467</v>
      </c>
    </row>
    <row r="131" spans="1:12" ht="22.5">
      <c r="A131" s="154"/>
      <c r="B131" s="157"/>
      <c r="C131" s="157"/>
      <c r="D131" s="6">
        <f t="shared" si="11"/>
        <v>119</v>
      </c>
      <c r="E131" s="33" t="s">
        <v>143</v>
      </c>
      <c r="F131" s="34" t="s">
        <v>21</v>
      </c>
      <c r="G131" s="120">
        <v>3000</v>
      </c>
      <c r="H131" s="65">
        <v>358</v>
      </c>
      <c r="I131" s="65">
        <f t="shared" si="12"/>
        <v>1074000</v>
      </c>
      <c r="J131" s="65">
        <v>358</v>
      </c>
      <c r="K131" s="65">
        <f t="shared" si="10"/>
        <v>1074000</v>
      </c>
      <c r="L131" s="65" t="s">
        <v>468</v>
      </c>
    </row>
    <row r="132" spans="1:12" ht="33.75">
      <c r="A132" s="154"/>
      <c r="B132" s="157"/>
      <c r="C132" s="157"/>
      <c r="D132" s="6">
        <f t="shared" si="11"/>
        <v>120</v>
      </c>
      <c r="E132" s="33" t="s">
        <v>144</v>
      </c>
      <c r="F132" s="34" t="s">
        <v>18</v>
      </c>
      <c r="G132" s="120">
        <v>23000</v>
      </c>
      <c r="H132" s="65">
        <v>470</v>
      </c>
      <c r="I132" s="65">
        <f t="shared" si="12"/>
        <v>10810000</v>
      </c>
      <c r="J132" s="65">
        <v>470</v>
      </c>
      <c r="K132" s="65">
        <f t="shared" si="10"/>
        <v>10810000</v>
      </c>
      <c r="L132" s="65" t="s">
        <v>469</v>
      </c>
    </row>
    <row r="133" spans="1:12" ht="33.75">
      <c r="A133" s="154"/>
      <c r="B133" s="157"/>
      <c r="C133" s="157"/>
      <c r="D133" s="6">
        <f t="shared" si="11"/>
        <v>121</v>
      </c>
      <c r="E133" s="33" t="s">
        <v>145</v>
      </c>
      <c r="F133" s="34" t="s">
        <v>15</v>
      </c>
      <c r="G133" s="120">
        <v>2000</v>
      </c>
      <c r="H133" s="65">
        <v>10100</v>
      </c>
      <c r="I133" s="65">
        <f t="shared" si="12"/>
        <v>20200000</v>
      </c>
      <c r="J133" s="65">
        <v>10100</v>
      </c>
      <c r="K133" s="65">
        <f t="shared" si="10"/>
        <v>20200000</v>
      </c>
      <c r="L133" s="65" t="s">
        <v>470</v>
      </c>
    </row>
    <row r="134" spans="1:12" ht="33.75">
      <c r="A134" s="154"/>
      <c r="B134" s="157"/>
      <c r="C134" s="157"/>
      <c r="D134" s="6">
        <f t="shared" si="11"/>
        <v>122</v>
      </c>
      <c r="E134" s="33" t="s">
        <v>146</v>
      </c>
      <c r="F134" s="34" t="s">
        <v>15</v>
      </c>
      <c r="G134" s="120">
        <v>2100</v>
      </c>
      <c r="H134" s="65">
        <v>11100</v>
      </c>
      <c r="I134" s="65">
        <f t="shared" si="12"/>
        <v>23310000</v>
      </c>
      <c r="J134" s="65">
        <v>11100</v>
      </c>
      <c r="K134" s="65">
        <f t="shared" si="10"/>
        <v>23310000</v>
      </c>
      <c r="L134" s="65" t="s">
        <v>471</v>
      </c>
    </row>
    <row r="135" spans="1:12" ht="33.75">
      <c r="A135" s="154"/>
      <c r="B135" s="157"/>
      <c r="C135" s="157"/>
      <c r="D135" s="6">
        <f t="shared" si="11"/>
        <v>123</v>
      </c>
      <c r="E135" s="33" t="s">
        <v>147</v>
      </c>
      <c r="F135" s="34" t="s">
        <v>148</v>
      </c>
      <c r="G135" s="120">
        <v>600</v>
      </c>
      <c r="H135" s="65">
        <v>14750</v>
      </c>
      <c r="I135" s="65">
        <f t="shared" si="12"/>
        <v>8850000</v>
      </c>
      <c r="J135" s="65">
        <v>14750</v>
      </c>
      <c r="K135" s="65">
        <f t="shared" si="10"/>
        <v>8850000</v>
      </c>
      <c r="L135" s="65" t="s">
        <v>472</v>
      </c>
    </row>
    <row r="136" spans="1:12" ht="33.75">
      <c r="A136" s="154"/>
      <c r="B136" s="157"/>
      <c r="C136" s="157"/>
      <c r="D136" s="6">
        <f t="shared" si="11"/>
        <v>124</v>
      </c>
      <c r="E136" s="33" t="s">
        <v>149</v>
      </c>
      <c r="F136" s="34" t="s">
        <v>15</v>
      </c>
      <c r="G136" s="120">
        <v>100</v>
      </c>
      <c r="H136" s="65">
        <v>7720</v>
      </c>
      <c r="I136" s="65">
        <f t="shared" si="12"/>
        <v>772000</v>
      </c>
      <c r="J136" s="65">
        <v>7720</v>
      </c>
      <c r="K136" s="65">
        <f t="shared" si="10"/>
        <v>772000</v>
      </c>
      <c r="L136" s="65" t="s">
        <v>473</v>
      </c>
    </row>
    <row r="137" spans="1:12" ht="33.75">
      <c r="A137" s="154"/>
      <c r="B137" s="157"/>
      <c r="C137" s="157"/>
      <c r="D137" s="6">
        <f t="shared" si="11"/>
        <v>125</v>
      </c>
      <c r="E137" s="33" t="s">
        <v>150</v>
      </c>
      <c r="F137" s="34" t="s">
        <v>15</v>
      </c>
      <c r="G137" s="120">
        <v>500</v>
      </c>
      <c r="H137" s="65">
        <v>12650</v>
      </c>
      <c r="I137" s="65">
        <f t="shared" si="12"/>
        <v>6325000</v>
      </c>
      <c r="J137" s="65">
        <v>12650</v>
      </c>
      <c r="K137" s="65">
        <f t="shared" si="10"/>
        <v>6325000</v>
      </c>
      <c r="L137" s="65" t="s">
        <v>474</v>
      </c>
    </row>
    <row r="138" spans="1:12" ht="33.75">
      <c r="A138" s="154"/>
      <c r="B138" s="157"/>
      <c r="C138" s="157"/>
      <c r="D138" s="6">
        <f t="shared" si="11"/>
        <v>126</v>
      </c>
      <c r="E138" s="33" t="s">
        <v>151</v>
      </c>
      <c r="F138" s="34" t="s">
        <v>21</v>
      </c>
      <c r="G138" s="120">
        <v>111000</v>
      </c>
      <c r="H138" s="65">
        <v>510</v>
      </c>
      <c r="I138" s="65">
        <f t="shared" si="12"/>
        <v>56610000</v>
      </c>
      <c r="J138" s="65">
        <v>510</v>
      </c>
      <c r="K138" s="65">
        <f t="shared" si="10"/>
        <v>56610000</v>
      </c>
      <c r="L138" s="65" t="s">
        <v>475</v>
      </c>
    </row>
    <row r="139" spans="1:12" ht="33.75">
      <c r="A139" s="154"/>
      <c r="B139" s="157"/>
      <c r="C139" s="157"/>
      <c r="D139" s="6">
        <f t="shared" si="11"/>
        <v>127</v>
      </c>
      <c r="E139" s="33" t="s">
        <v>152</v>
      </c>
      <c r="F139" s="34" t="s">
        <v>15</v>
      </c>
      <c r="G139" s="120">
        <v>5000</v>
      </c>
      <c r="H139" s="65">
        <v>2800</v>
      </c>
      <c r="I139" s="65">
        <f t="shared" si="12"/>
        <v>14000000</v>
      </c>
      <c r="J139" s="65">
        <v>2800</v>
      </c>
      <c r="K139" s="65">
        <f t="shared" si="10"/>
        <v>14000000</v>
      </c>
      <c r="L139" s="65" t="s">
        <v>697</v>
      </c>
    </row>
    <row r="140" spans="1:12" ht="33.75">
      <c r="A140" s="155"/>
      <c r="B140" s="158"/>
      <c r="C140" s="158"/>
      <c r="D140" s="6">
        <f t="shared" si="11"/>
        <v>128</v>
      </c>
      <c r="E140" s="33" t="s">
        <v>153</v>
      </c>
      <c r="F140" s="34" t="s">
        <v>15</v>
      </c>
      <c r="G140" s="120">
        <v>1000</v>
      </c>
      <c r="H140" s="65">
        <v>1900</v>
      </c>
      <c r="I140" s="65">
        <f t="shared" si="12"/>
        <v>1900000</v>
      </c>
      <c r="J140" s="65">
        <v>1900</v>
      </c>
      <c r="K140" s="65">
        <f t="shared" si="10"/>
        <v>1900000</v>
      </c>
      <c r="L140" s="65" t="s">
        <v>698</v>
      </c>
    </row>
    <row r="141" spans="1:12" ht="11.25" customHeight="1">
      <c r="A141" s="148" t="s">
        <v>154</v>
      </c>
      <c r="B141" s="142" t="s">
        <v>155</v>
      </c>
      <c r="C141" s="149" t="s">
        <v>156</v>
      </c>
      <c r="D141" s="6">
        <f t="shared" si="11"/>
        <v>129</v>
      </c>
      <c r="E141" s="33" t="s">
        <v>157</v>
      </c>
      <c r="F141" s="34" t="s">
        <v>21</v>
      </c>
      <c r="G141" s="120">
        <v>1500</v>
      </c>
      <c r="H141" s="65">
        <v>9.6</v>
      </c>
      <c r="I141" s="65">
        <f t="shared" si="12"/>
        <v>14400</v>
      </c>
      <c r="J141" s="65">
        <v>9.6</v>
      </c>
      <c r="K141" s="65">
        <f t="shared" si="10"/>
        <v>14400</v>
      </c>
      <c r="L141" s="65" t="s">
        <v>661</v>
      </c>
    </row>
    <row r="142" spans="1:12" ht="22.5">
      <c r="A142" s="148"/>
      <c r="B142" s="143"/>
      <c r="C142" s="149"/>
      <c r="D142" s="6">
        <f t="shared" si="11"/>
        <v>130</v>
      </c>
      <c r="E142" s="33" t="s">
        <v>22</v>
      </c>
      <c r="F142" s="34" t="s">
        <v>10</v>
      </c>
      <c r="G142" s="120">
        <v>1000</v>
      </c>
      <c r="H142" s="65">
        <v>485</v>
      </c>
      <c r="I142" s="65">
        <f t="shared" si="12"/>
        <v>485000</v>
      </c>
      <c r="J142" s="65">
        <v>485</v>
      </c>
      <c r="K142" s="65">
        <f t="shared" si="10"/>
        <v>485000</v>
      </c>
      <c r="L142" s="65" t="s">
        <v>412</v>
      </c>
    </row>
    <row r="143" spans="1:12" ht="22.5">
      <c r="A143" s="148"/>
      <c r="B143" s="143"/>
      <c r="C143" s="149"/>
      <c r="D143" s="6">
        <f t="shared" si="11"/>
        <v>131</v>
      </c>
      <c r="E143" s="33" t="s">
        <v>158</v>
      </c>
      <c r="F143" s="34" t="s">
        <v>18</v>
      </c>
      <c r="G143" s="120">
        <v>1500</v>
      </c>
      <c r="H143" s="65">
        <v>27.3</v>
      </c>
      <c r="I143" s="65">
        <f t="shared" si="12"/>
        <v>40950</v>
      </c>
      <c r="J143" s="65">
        <v>27.3</v>
      </c>
      <c r="K143" s="65">
        <f t="shared" si="10"/>
        <v>40950</v>
      </c>
      <c r="L143" s="65" t="s">
        <v>476</v>
      </c>
    </row>
    <row r="144" spans="1:12" ht="22.5">
      <c r="A144" s="148"/>
      <c r="B144" s="143"/>
      <c r="C144" s="149"/>
      <c r="D144" s="6">
        <f t="shared" si="11"/>
        <v>132</v>
      </c>
      <c r="E144" s="33" t="s">
        <v>159</v>
      </c>
      <c r="F144" s="34" t="s">
        <v>18</v>
      </c>
      <c r="G144" s="120">
        <v>1000</v>
      </c>
      <c r="H144" s="65">
        <v>10.5</v>
      </c>
      <c r="I144" s="65">
        <f t="shared" si="12"/>
        <v>10500</v>
      </c>
      <c r="J144" s="65">
        <v>10.5</v>
      </c>
      <c r="K144" s="65">
        <f t="shared" si="10"/>
        <v>10500</v>
      </c>
      <c r="L144" s="65" t="s">
        <v>662</v>
      </c>
    </row>
    <row r="145" spans="1:12" ht="33.75">
      <c r="A145" s="148"/>
      <c r="B145" s="143"/>
      <c r="C145" s="149"/>
      <c r="D145" s="6">
        <f t="shared" si="11"/>
        <v>133</v>
      </c>
      <c r="E145" s="33" t="s">
        <v>160</v>
      </c>
      <c r="F145" s="34" t="s">
        <v>18</v>
      </c>
      <c r="G145" s="120">
        <v>9000</v>
      </c>
      <c r="H145" s="65">
        <v>85</v>
      </c>
      <c r="I145" s="65">
        <f t="shared" si="12"/>
        <v>765000</v>
      </c>
      <c r="J145" s="65">
        <v>85</v>
      </c>
      <c r="K145" s="65">
        <f t="shared" si="10"/>
        <v>765000</v>
      </c>
      <c r="L145" s="65" t="s">
        <v>699</v>
      </c>
    </row>
    <row r="146" spans="1:12" ht="22.5">
      <c r="A146" s="148"/>
      <c r="B146" s="143"/>
      <c r="C146" s="149"/>
      <c r="D146" s="6">
        <f t="shared" si="11"/>
        <v>134</v>
      </c>
      <c r="E146" s="33" t="s">
        <v>161</v>
      </c>
      <c r="F146" s="34" t="s">
        <v>162</v>
      </c>
      <c r="G146" s="120">
        <v>9000</v>
      </c>
      <c r="H146" s="72">
        <v>24.6</v>
      </c>
      <c r="I146" s="65">
        <f t="shared" si="12"/>
        <v>221400</v>
      </c>
      <c r="J146" s="65">
        <v>24.6</v>
      </c>
      <c r="K146" s="65">
        <f t="shared" si="10"/>
        <v>221400</v>
      </c>
      <c r="L146" s="65" t="s">
        <v>700</v>
      </c>
    </row>
    <row r="147" spans="1:12" ht="22.5">
      <c r="A147" s="148"/>
      <c r="B147" s="143"/>
      <c r="C147" s="149"/>
      <c r="D147" s="6">
        <f t="shared" si="11"/>
        <v>135</v>
      </c>
      <c r="E147" s="33" t="s">
        <v>163</v>
      </c>
      <c r="F147" s="34" t="s">
        <v>18</v>
      </c>
      <c r="G147" s="120">
        <v>250000</v>
      </c>
      <c r="H147" s="65">
        <v>45</v>
      </c>
      <c r="I147" s="65">
        <f t="shared" si="12"/>
        <v>11250000</v>
      </c>
      <c r="J147" s="65">
        <v>45</v>
      </c>
      <c r="K147" s="65">
        <f t="shared" si="10"/>
        <v>11250000</v>
      </c>
      <c r="L147" s="65" t="s">
        <v>477</v>
      </c>
    </row>
    <row r="148" spans="1:12" ht="33.75">
      <c r="A148" s="148"/>
      <c r="B148" s="143"/>
      <c r="C148" s="149"/>
      <c r="D148" s="6">
        <f t="shared" si="11"/>
        <v>136</v>
      </c>
      <c r="E148" s="33" t="s">
        <v>164</v>
      </c>
      <c r="F148" s="34" t="s">
        <v>18</v>
      </c>
      <c r="G148" s="120">
        <v>2500</v>
      </c>
      <c r="H148" s="65">
        <v>41.2</v>
      </c>
      <c r="I148" s="65">
        <f t="shared" si="12"/>
        <v>103000</v>
      </c>
      <c r="J148" s="65">
        <v>41.2</v>
      </c>
      <c r="K148" s="65">
        <f t="shared" si="10"/>
        <v>103000</v>
      </c>
      <c r="L148" s="65" t="s">
        <v>701</v>
      </c>
    </row>
    <row r="149" spans="1:12" ht="33.75">
      <c r="A149" s="148"/>
      <c r="B149" s="143"/>
      <c r="C149" s="149"/>
      <c r="D149" s="6">
        <f t="shared" si="11"/>
        <v>137</v>
      </c>
      <c r="E149" s="33" t="s">
        <v>165</v>
      </c>
      <c r="F149" s="34" t="s">
        <v>18</v>
      </c>
      <c r="G149" s="120">
        <v>20000</v>
      </c>
      <c r="H149" s="65">
        <v>260</v>
      </c>
      <c r="I149" s="65">
        <f t="shared" si="12"/>
        <v>5200000</v>
      </c>
      <c r="J149" s="65">
        <v>260</v>
      </c>
      <c r="K149" s="65">
        <f t="shared" si="10"/>
        <v>5200000</v>
      </c>
      <c r="L149" s="65" t="s">
        <v>702</v>
      </c>
    </row>
    <row r="150" spans="1:12" ht="22.5">
      <c r="A150" s="148"/>
      <c r="B150" s="143"/>
      <c r="C150" s="149"/>
      <c r="D150" s="6">
        <f t="shared" si="11"/>
        <v>138</v>
      </c>
      <c r="E150" s="33" t="s">
        <v>166</v>
      </c>
      <c r="F150" s="34" t="s">
        <v>21</v>
      </c>
      <c r="G150" s="120">
        <v>85000</v>
      </c>
      <c r="H150" s="65">
        <v>16.2</v>
      </c>
      <c r="I150" s="65">
        <f t="shared" si="12"/>
        <v>1377000</v>
      </c>
      <c r="J150" s="65">
        <v>16.2</v>
      </c>
      <c r="K150" s="65">
        <f t="shared" si="10"/>
        <v>1377000</v>
      </c>
      <c r="L150" s="65" t="s">
        <v>478</v>
      </c>
    </row>
    <row r="151" spans="1:12" ht="22.5">
      <c r="A151" s="148"/>
      <c r="B151" s="143"/>
      <c r="C151" s="149"/>
      <c r="D151" s="6">
        <f t="shared" si="11"/>
        <v>139</v>
      </c>
      <c r="E151" s="33" t="s">
        <v>167</v>
      </c>
      <c r="F151" s="34" t="s">
        <v>21</v>
      </c>
      <c r="G151" s="120">
        <v>50000</v>
      </c>
      <c r="H151" s="65">
        <v>34</v>
      </c>
      <c r="I151" s="65">
        <f t="shared" si="12"/>
        <v>1700000</v>
      </c>
      <c r="J151" s="65">
        <v>34</v>
      </c>
      <c r="K151" s="65">
        <f t="shared" si="10"/>
        <v>1700000</v>
      </c>
      <c r="L151" s="65" t="s">
        <v>479</v>
      </c>
    </row>
    <row r="152" spans="1:12" ht="22.5">
      <c r="A152" s="148"/>
      <c r="B152" s="143"/>
      <c r="C152" s="149"/>
      <c r="D152" s="6">
        <f t="shared" si="11"/>
        <v>140</v>
      </c>
      <c r="E152" s="33" t="s">
        <v>168</v>
      </c>
      <c r="F152" s="34" t="s">
        <v>21</v>
      </c>
      <c r="G152" s="120">
        <v>9260</v>
      </c>
      <c r="H152" s="65">
        <v>33</v>
      </c>
      <c r="I152" s="65">
        <f t="shared" si="12"/>
        <v>305580</v>
      </c>
      <c r="J152" s="65">
        <v>33</v>
      </c>
      <c r="K152" s="65">
        <f t="shared" si="10"/>
        <v>305580</v>
      </c>
      <c r="L152" s="65" t="s">
        <v>480</v>
      </c>
    </row>
    <row r="153" spans="1:12" ht="11.25">
      <c r="A153" s="148"/>
      <c r="B153" s="144"/>
      <c r="C153" s="149"/>
      <c r="D153" s="6">
        <f t="shared" si="11"/>
        <v>141</v>
      </c>
      <c r="E153" s="33" t="s">
        <v>169</v>
      </c>
      <c r="F153" s="34" t="s">
        <v>18</v>
      </c>
      <c r="G153" s="120">
        <v>840</v>
      </c>
      <c r="H153" s="65">
        <v>1680</v>
      </c>
      <c r="I153" s="65">
        <f t="shared" si="12"/>
        <v>1411200</v>
      </c>
      <c r="J153" s="65">
        <v>2</v>
      </c>
      <c r="K153" s="65">
        <f aca="true" t="shared" si="13" ref="K153:K216">G153*J153</f>
        <v>1680</v>
      </c>
      <c r="L153" s="65" t="s">
        <v>703</v>
      </c>
    </row>
    <row r="154" spans="1:12" ht="45">
      <c r="A154" s="148" t="s">
        <v>181</v>
      </c>
      <c r="B154" s="149" t="s">
        <v>182</v>
      </c>
      <c r="C154" s="149" t="s">
        <v>183</v>
      </c>
      <c r="D154" s="6">
        <f t="shared" si="11"/>
        <v>142</v>
      </c>
      <c r="E154" s="27" t="s">
        <v>184</v>
      </c>
      <c r="F154" s="6" t="s">
        <v>15</v>
      </c>
      <c r="G154" s="120">
        <v>100</v>
      </c>
      <c r="H154" s="65">
        <v>1380</v>
      </c>
      <c r="I154" s="65">
        <f t="shared" si="12"/>
        <v>138000</v>
      </c>
      <c r="J154" s="65">
        <v>1380</v>
      </c>
      <c r="K154" s="65">
        <f t="shared" si="13"/>
        <v>138000</v>
      </c>
      <c r="L154" s="65" t="s">
        <v>704</v>
      </c>
    </row>
    <row r="155" spans="1:12" ht="56.25">
      <c r="A155" s="148"/>
      <c r="B155" s="149"/>
      <c r="C155" s="149"/>
      <c r="D155" s="6">
        <f t="shared" si="11"/>
        <v>143</v>
      </c>
      <c r="E155" s="27" t="s">
        <v>185</v>
      </c>
      <c r="F155" s="6" t="s">
        <v>15</v>
      </c>
      <c r="G155" s="120">
        <v>100</v>
      </c>
      <c r="H155" s="65">
        <v>1760</v>
      </c>
      <c r="I155" s="65">
        <f t="shared" si="12"/>
        <v>176000</v>
      </c>
      <c r="J155" s="65">
        <v>1760</v>
      </c>
      <c r="K155" s="65">
        <f t="shared" si="13"/>
        <v>176000</v>
      </c>
      <c r="L155" s="65" t="s">
        <v>484</v>
      </c>
    </row>
    <row r="156" spans="1:12" ht="33.75">
      <c r="A156" s="148"/>
      <c r="B156" s="149"/>
      <c r="C156" s="149"/>
      <c r="D156" s="6">
        <f t="shared" si="11"/>
        <v>144</v>
      </c>
      <c r="E156" s="27" t="s">
        <v>186</v>
      </c>
      <c r="F156" s="6" t="s">
        <v>15</v>
      </c>
      <c r="G156" s="120">
        <v>170</v>
      </c>
      <c r="H156" s="65">
        <v>2968</v>
      </c>
      <c r="I156" s="65">
        <f t="shared" si="12"/>
        <v>504560</v>
      </c>
      <c r="J156" s="65">
        <v>2968</v>
      </c>
      <c r="K156" s="65">
        <f t="shared" si="13"/>
        <v>504560</v>
      </c>
      <c r="L156" s="65" t="s">
        <v>485</v>
      </c>
    </row>
    <row r="157" spans="1:12" ht="22.5">
      <c r="A157" s="148"/>
      <c r="B157" s="149"/>
      <c r="C157" s="149"/>
      <c r="D157" s="6">
        <f t="shared" si="11"/>
        <v>145</v>
      </c>
      <c r="E157" s="27" t="s">
        <v>187</v>
      </c>
      <c r="F157" s="31" t="s">
        <v>18</v>
      </c>
      <c r="G157" s="120">
        <v>100</v>
      </c>
      <c r="H157" s="65">
        <v>180</v>
      </c>
      <c r="I157" s="65">
        <f t="shared" si="12"/>
        <v>18000</v>
      </c>
      <c r="J157" s="65">
        <v>180</v>
      </c>
      <c r="K157" s="65">
        <f t="shared" si="13"/>
        <v>18000</v>
      </c>
      <c r="L157" s="65" t="s">
        <v>486</v>
      </c>
    </row>
    <row r="158" spans="1:12" ht="22.5">
      <c r="A158" s="148"/>
      <c r="B158" s="149"/>
      <c r="C158" s="149"/>
      <c r="D158" s="6">
        <f t="shared" si="11"/>
        <v>146</v>
      </c>
      <c r="E158" s="27" t="s">
        <v>188</v>
      </c>
      <c r="F158" s="6" t="s">
        <v>21</v>
      </c>
      <c r="G158" s="120">
        <v>300</v>
      </c>
      <c r="H158" s="65">
        <v>185</v>
      </c>
      <c r="I158" s="65">
        <f t="shared" si="12"/>
        <v>55500</v>
      </c>
      <c r="J158" s="65">
        <v>185</v>
      </c>
      <c r="K158" s="65">
        <f t="shared" si="13"/>
        <v>55500</v>
      </c>
      <c r="L158" s="65" t="s">
        <v>705</v>
      </c>
    </row>
    <row r="159" spans="1:12" ht="22.5">
      <c r="A159" s="148"/>
      <c r="B159" s="149"/>
      <c r="C159" s="149"/>
      <c r="D159" s="6">
        <f t="shared" si="11"/>
        <v>147</v>
      </c>
      <c r="E159" s="27" t="s">
        <v>189</v>
      </c>
      <c r="F159" s="31" t="s">
        <v>21</v>
      </c>
      <c r="G159" s="120">
        <v>200</v>
      </c>
      <c r="H159" s="65">
        <v>520</v>
      </c>
      <c r="I159" s="65">
        <f t="shared" si="12"/>
        <v>104000</v>
      </c>
      <c r="J159" s="65">
        <v>520</v>
      </c>
      <c r="K159" s="65">
        <f t="shared" si="13"/>
        <v>104000</v>
      </c>
      <c r="L159" s="65" t="s">
        <v>706</v>
      </c>
    </row>
    <row r="160" spans="1:12" ht="22.5">
      <c r="A160" s="148"/>
      <c r="B160" s="149"/>
      <c r="C160" s="149"/>
      <c r="D160" s="6">
        <f t="shared" si="11"/>
        <v>148</v>
      </c>
      <c r="E160" s="27" t="s">
        <v>190</v>
      </c>
      <c r="F160" s="6" t="s">
        <v>18</v>
      </c>
      <c r="G160" s="120">
        <v>500</v>
      </c>
      <c r="H160" s="65">
        <v>120</v>
      </c>
      <c r="I160" s="65">
        <f t="shared" si="12"/>
        <v>60000</v>
      </c>
      <c r="J160" s="65">
        <v>120</v>
      </c>
      <c r="K160" s="65">
        <f t="shared" si="13"/>
        <v>60000</v>
      </c>
      <c r="L160" s="65" t="s">
        <v>660</v>
      </c>
    </row>
    <row r="161" spans="1:12" ht="33.75">
      <c r="A161" s="148"/>
      <c r="B161" s="149"/>
      <c r="C161" s="149"/>
      <c r="D161" s="6">
        <f t="shared" si="11"/>
        <v>149</v>
      </c>
      <c r="E161" s="27" t="s">
        <v>14</v>
      </c>
      <c r="F161" s="6" t="s">
        <v>15</v>
      </c>
      <c r="G161" s="120">
        <v>100</v>
      </c>
      <c r="H161" s="65">
        <v>830</v>
      </c>
      <c r="I161" s="65">
        <f t="shared" si="12"/>
        <v>83000</v>
      </c>
      <c r="J161" s="65">
        <v>830</v>
      </c>
      <c r="K161" s="65">
        <f t="shared" si="13"/>
        <v>83000</v>
      </c>
      <c r="L161" s="65" t="s">
        <v>658</v>
      </c>
    </row>
    <row r="162" spans="1:12" ht="33.75">
      <c r="A162" s="148"/>
      <c r="B162" s="149"/>
      <c r="C162" s="149"/>
      <c r="D162" s="6">
        <f t="shared" si="11"/>
        <v>150</v>
      </c>
      <c r="E162" s="27" t="s">
        <v>16</v>
      </c>
      <c r="F162" s="6" t="s">
        <v>15</v>
      </c>
      <c r="G162" s="120">
        <v>100</v>
      </c>
      <c r="H162" s="65">
        <v>1490</v>
      </c>
      <c r="I162" s="65">
        <f t="shared" si="12"/>
        <v>149000</v>
      </c>
      <c r="J162" s="65">
        <v>1490</v>
      </c>
      <c r="K162" s="65">
        <f t="shared" si="13"/>
        <v>149000</v>
      </c>
      <c r="L162" s="65" t="s">
        <v>659</v>
      </c>
    </row>
    <row r="163" spans="1:12" ht="33.75">
      <c r="A163" s="148"/>
      <c r="B163" s="149"/>
      <c r="C163" s="149"/>
      <c r="D163" s="6">
        <f t="shared" si="11"/>
        <v>151</v>
      </c>
      <c r="E163" s="27" t="s">
        <v>191</v>
      </c>
      <c r="F163" s="6" t="s">
        <v>15</v>
      </c>
      <c r="G163" s="120">
        <v>100</v>
      </c>
      <c r="H163" s="65">
        <v>1720</v>
      </c>
      <c r="I163" s="65">
        <f t="shared" si="12"/>
        <v>172000</v>
      </c>
      <c r="J163" s="65">
        <v>1720</v>
      </c>
      <c r="K163" s="65">
        <f t="shared" si="13"/>
        <v>172000</v>
      </c>
      <c r="L163" s="65" t="s">
        <v>487</v>
      </c>
    </row>
    <row r="164" spans="1:12" ht="22.5">
      <c r="A164" s="148"/>
      <c r="B164" s="149"/>
      <c r="C164" s="149"/>
      <c r="D164" s="6">
        <f aca="true" t="shared" si="14" ref="D164:D172">D163+1</f>
        <v>152</v>
      </c>
      <c r="E164" s="27" t="s">
        <v>192</v>
      </c>
      <c r="F164" s="32" t="s">
        <v>18</v>
      </c>
      <c r="G164" s="120">
        <v>700</v>
      </c>
      <c r="H164" s="65">
        <v>122</v>
      </c>
      <c r="I164" s="65">
        <f t="shared" si="12"/>
        <v>85400</v>
      </c>
      <c r="J164" s="65">
        <v>122</v>
      </c>
      <c r="K164" s="65">
        <f t="shared" si="13"/>
        <v>85400</v>
      </c>
      <c r="L164" s="65" t="s">
        <v>707</v>
      </c>
    </row>
    <row r="165" spans="1:12" ht="22.5">
      <c r="A165" s="148"/>
      <c r="B165" s="149"/>
      <c r="C165" s="149"/>
      <c r="D165" s="6">
        <f t="shared" si="14"/>
        <v>153</v>
      </c>
      <c r="E165" s="27" t="s">
        <v>193</v>
      </c>
      <c r="F165" s="6" t="s">
        <v>18</v>
      </c>
      <c r="G165" s="120">
        <v>500</v>
      </c>
      <c r="H165" s="65">
        <v>177.7</v>
      </c>
      <c r="I165" s="65">
        <f t="shared" si="12"/>
        <v>88850</v>
      </c>
      <c r="J165" s="65">
        <v>177.7</v>
      </c>
      <c r="K165" s="65">
        <f t="shared" si="13"/>
        <v>88850</v>
      </c>
      <c r="L165" s="65" t="s">
        <v>708</v>
      </c>
    </row>
    <row r="166" spans="1:12" ht="33.75">
      <c r="A166" s="148"/>
      <c r="B166" s="149"/>
      <c r="C166" s="149"/>
      <c r="D166" s="6">
        <f t="shared" si="14"/>
        <v>154</v>
      </c>
      <c r="E166" s="27" t="s">
        <v>194</v>
      </c>
      <c r="F166" s="31" t="s">
        <v>15</v>
      </c>
      <c r="G166" s="120">
        <v>210</v>
      </c>
      <c r="H166" s="65">
        <v>845</v>
      </c>
      <c r="I166" s="65">
        <f t="shared" si="12"/>
        <v>177450</v>
      </c>
      <c r="J166" s="65">
        <v>845</v>
      </c>
      <c r="K166" s="65">
        <f t="shared" si="13"/>
        <v>177450</v>
      </c>
      <c r="L166" s="65" t="s">
        <v>709</v>
      </c>
    </row>
    <row r="167" spans="1:12" ht="22.5">
      <c r="A167" s="148"/>
      <c r="B167" s="149"/>
      <c r="C167" s="149"/>
      <c r="D167" s="6">
        <f t="shared" si="14"/>
        <v>155</v>
      </c>
      <c r="E167" s="27" t="s">
        <v>22</v>
      </c>
      <c r="F167" s="31" t="s">
        <v>15</v>
      </c>
      <c r="G167" s="120">
        <v>284</v>
      </c>
      <c r="H167" s="65">
        <v>485</v>
      </c>
      <c r="I167" s="65">
        <f t="shared" si="12"/>
        <v>137740</v>
      </c>
      <c r="J167" s="65">
        <v>485</v>
      </c>
      <c r="K167" s="65">
        <f t="shared" si="13"/>
        <v>137740</v>
      </c>
      <c r="L167" s="65" t="s">
        <v>710</v>
      </c>
    </row>
    <row r="168" spans="1:12" ht="22.5">
      <c r="A168" s="148"/>
      <c r="B168" s="149"/>
      <c r="C168" s="149"/>
      <c r="D168" s="6">
        <f t="shared" si="14"/>
        <v>156</v>
      </c>
      <c r="E168" s="30" t="s">
        <v>195</v>
      </c>
      <c r="F168" s="6" t="s">
        <v>18</v>
      </c>
      <c r="G168" s="120">
        <v>454</v>
      </c>
      <c r="H168" s="65">
        <v>27.3</v>
      </c>
      <c r="I168" s="65">
        <f t="shared" si="12"/>
        <v>12394.2</v>
      </c>
      <c r="J168" s="65">
        <v>27.3</v>
      </c>
      <c r="K168" s="65">
        <f t="shared" si="13"/>
        <v>12394.2</v>
      </c>
      <c r="L168" s="65" t="s">
        <v>711</v>
      </c>
    </row>
    <row r="169" spans="1:12" ht="22.5">
      <c r="A169" s="148"/>
      <c r="B169" s="149"/>
      <c r="C169" s="149"/>
      <c r="D169" s="6">
        <f t="shared" si="14"/>
        <v>157</v>
      </c>
      <c r="E169" s="30" t="s">
        <v>196</v>
      </c>
      <c r="F169" s="6" t="s">
        <v>18</v>
      </c>
      <c r="G169" s="120">
        <v>300</v>
      </c>
      <c r="H169" s="65">
        <v>10.5</v>
      </c>
      <c r="I169" s="65">
        <f t="shared" si="12"/>
        <v>3150</v>
      </c>
      <c r="J169" s="65">
        <v>10.5</v>
      </c>
      <c r="K169" s="65">
        <f t="shared" si="13"/>
        <v>3150</v>
      </c>
      <c r="L169" s="65" t="s">
        <v>662</v>
      </c>
    </row>
    <row r="170" spans="1:12" ht="22.5">
      <c r="A170" s="148"/>
      <c r="B170" s="149"/>
      <c r="C170" s="149"/>
      <c r="D170" s="6">
        <f t="shared" si="14"/>
        <v>158</v>
      </c>
      <c r="E170" s="30" t="s">
        <v>197</v>
      </c>
      <c r="F170" s="6" t="s">
        <v>18</v>
      </c>
      <c r="G170" s="120">
        <v>500</v>
      </c>
      <c r="H170" s="65">
        <v>57.5</v>
      </c>
      <c r="I170" s="65">
        <f t="shared" si="12"/>
        <v>28750</v>
      </c>
      <c r="J170" s="65">
        <v>57.5</v>
      </c>
      <c r="K170" s="65">
        <f t="shared" si="13"/>
        <v>28750</v>
      </c>
      <c r="L170" s="65" t="s">
        <v>712</v>
      </c>
    </row>
    <row r="171" spans="1:12" ht="22.5">
      <c r="A171" s="148"/>
      <c r="B171" s="149"/>
      <c r="C171" s="149"/>
      <c r="D171" s="6">
        <f t="shared" si="14"/>
        <v>159</v>
      </c>
      <c r="E171" s="30" t="s">
        <v>198</v>
      </c>
      <c r="F171" s="6" t="s">
        <v>18</v>
      </c>
      <c r="G171" s="120">
        <v>500</v>
      </c>
      <c r="H171" s="65">
        <v>24</v>
      </c>
      <c r="I171" s="65">
        <f t="shared" si="12"/>
        <v>12000</v>
      </c>
      <c r="J171" s="65">
        <v>24</v>
      </c>
      <c r="K171" s="65">
        <f t="shared" si="13"/>
        <v>12000</v>
      </c>
      <c r="L171" s="65" t="s">
        <v>713</v>
      </c>
    </row>
    <row r="172" spans="1:12" ht="22.5">
      <c r="A172" s="148"/>
      <c r="B172" s="149"/>
      <c r="C172" s="149"/>
      <c r="D172" s="6">
        <f t="shared" si="14"/>
        <v>160</v>
      </c>
      <c r="E172" s="30" t="s">
        <v>199</v>
      </c>
      <c r="F172" s="34" t="s">
        <v>162</v>
      </c>
      <c r="G172" s="120">
        <v>200</v>
      </c>
      <c r="H172" s="65">
        <v>23</v>
      </c>
      <c r="I172" s="65">
        <f t="shared" si="12"/>
        <v>4600</v>
      </c>
      <c r="J172" s="65">
        <v>23</v>
      </c>
      <c r="K172" s="65">
        <f t="shared" si="13"/>
        <v>4600</v>
      </c>
      <c r="L172" s="65" t="s">
        <v>714</v>
      </c>
    </row>
    <row r="173" spans="1:12" ht="11.25">
      <c r="A173" s="150" t="s">
        <v>569</v>
      </c>
      <c r="B173" s="151"/>
      <c r="C173" s="151"/>
      <c r="D173" s="152"/>
      <c r="E173" s="30"/>
      <c r="F173" s="34"/>
      <c r="G173" s="120"/>
      <c r="H173" s="68"/>
      <c r="I173" s="68">
        <f>SUM(I24:I172)</f>
        <v>921909110.2</v>
      </c>
      <c r="J173" s="68"/>
      <c r="K173" s="68">
        <f>SUM(K24:K172)</f>
        <v>920499590.2</v>
      </c>
      <c r="L173" s="27"/>
    </row>
    <row r="174" spans="1:12" ht="33.75">
      <c r="A174" s="148" t="s">
        <v>36</v>
      </c>
      <c r="B174" s="149" t="s">
        <v>37</v>
      </c>
      <c r="C174" s="149" t="s">
        <v>38</v>
      </c>
      <c r="D174" s="6">
        <v>166</v>
      </c>
      <c r="E174" s="33" t="s">
        <v>39</v>
      </c>
      <c r="F174" s="34" t="s">
        <v>18</v>
      </c>
      <c r="G174" s="120">
        <v>74190</v>
      </c>
      <c r="H174" s="65">
        <v>8.5</v>
      </c>
      <c r="I174" s="65">
        <f aca="true" t="shared" si="15" ref="I174:I237">G174*H174</f>
        <v>630615</v>
      </c>
      <c r="J174" s="65">
        <v>8.5</v>
      </c>
      <c r="K174" s="65">
        <f t="shared" si="13"/>
        <v>630615</v>
      </c>
      <c r="L174" s="65" t="s">
        <v>665</v>
      </c>
    </row>
    <row r="175" spans="1:12" ht="22.5">
      <c r="A175" s="148"/>
      <c r="B175" s="149"/>
      <c r="C175" s="149"/>
      <c r="D175" s="6">
        <f aca="true" t="shared" si="16" ref="D175:D238">D174+1</f>
        <v>167</v>
      </c>
      <c r="E175" s="33" t="s">
        <v>40</v>
      </c>
      <c r="F175" s="34" t="s">
        <v>18</v>
      </c>
      <c r="G175" s="120">
        <v>18990</v>
      </c>
      <c r="H175" s="65">
        <v>40</v>
      </c>
      <c r="I175" s="65">
        <f t="shared" si="15"/>
        <v>759600</v>
      </c>
      <c r="J175" s="65">
        <v>40</v>
      </c>
      <c r="K175" s="65">
        <f t="shared" si="13"/>
        <v>759600</v>
      </c>
      <c r="L175" s="65" t="s">
        <v>418</v>
      </c>
    </row>
    <row r="176" spans="1:12" ht="33.75">
      <c r="A176" s="148"/>
      <c r="B176" s="149"/>
      <c r="C176" s="149"/>
      <c r="D176" s="6">
        <f t="shared" si="16"/>
        <v>168</v>
      </c>
      <c r="E176" s="35" t="s">
        <v>41</v>
      </c>
      <c r="F176" s="34" t="s">
        <v>18</v>
      </c>
      <c r="G176" s="120">
        <v>105240</v>
      </c>
      <c r="H176" s="65">
        <v>4</v>
      </c>
      <c r="I176" s="65">
        <f t="shared" si="15"/>
        <v>420960</v>
      </c>
      <c r="J176" s="65">
        <v>4</v>
      </c>
      <c r="K176" s="65">
        <f t="shared" si="13"/>
        <v>420960</v>
      </c>
      <c r="L176" s="65" t="s">
        <v>715</v>
      </c>
    </row>
    <row r="177" spans="1:12" ht="33.75">
      <c r="A177" s="148"/>
      <c r="B177" s="149"/>
      <c r="C177" s="149"/>
      <c r="D177" s="6">
        <f t="shared" si="16"/>
        <v>169</v>
      </c>
      <c r="E177" s="33" t="s">
        <v>42</v>
      </c>
      <c r="F177" s="34" t="s">
        <v>18</v>
      </c>
      <c r="G177" s="120">
        <v>45000</v>
      </c>
      <c r="H177" s="65">
        <v>6.4</v>
      </c>
      <c r="I177" s="65">
        <f t="shared" si="15"/>
        <v>288000</v>
      </c>
      <c r="J177" s="65">
        <v>6.4</v>
      </c>
      <c r="K177" s="65">
        <f t="shared" si="13"/>
        <v>288000</v>
      </c>
      <c r="L177" s="65" t="s">
        <v>716</v>
      </c>
    </row>
    <row r="178" spans="1:12" ht="22.5">
      <c r="A178" s="148"/>
      <c r="B178" s="149"/>
      <c r="C178" s="149"/>
      <c r="D178" s="6">
        <f t="shared" si="16"/>
        <v>170</v>
      </c>
      <c r="E178" s="33" t="s">
        <v>43</v>
      </c>
      <c r="F178" s="34" t="s">
        <v>18</v>
      </c>
      <c r="G178" s="120">
        <v>18000</v>
      </c>
      <c r="H178" s="65">
        <v>7</v>
      </c>
      <c r="I178" s="65">
        <f t="shared" si="15"/>
        <v>126000</v>
      </c>
      <c r="J178" s="65">
        <v>7</v>
      </c>
      <c r="K178" s="65">
        <f t="shared" si="13"/>
        <v>126000</v>
      </c>
      <c r="L178" s="65" t="s">
        <v>420</v>
      </c>
    </row>
    <row r="179" spans="1:12" ht="22.5">
      <c r="A179" s="148"/>
      <c r="B179" s="149"/>
      <c r="C179" s="149"/>
      <c r="D179" s="6">
        <f t="shared" si="16"/>
        <v>171</v>
      </c>
      <c r="E179" s="33" t="s">
        <v>44</v>
      </c>
      <c r="F179" s="34" t="s">
        <v>18</v>
      </c>
      <c r="G179" s="120">
        <v>40000</v>
      </c>
      <c r="H179" s="65">
        <v>465</v>
      </c>
      <c r="I179" s="65">
        <f t="shared" si="15"/>
        <v>18600000</v>
      </c>
      <c r="J179" s="65">
        <v>465</v>
      </c>
      <c r="K179" s="65">
        <f t="shared" si="13"/>
        <v>18600000</v>
      </c>
      <c r="L179" s="65" t="s">
        <v>421</v>
      </c>
    </row>
    <row r="180" spans="1:12" ht="11.25">
      <c r="A180" s="148"/>
      <c r="B180" s="149"/>
      <c r="C180" s="149"/>
      <c r="D180" s="6">
        <f t="shared" si="16"/>
        <v>172</v>
      </c>
      <c r="E180" s="33" t="s">
        <v>45</v>
      </c>
      <c r="F180" s="34" t="s">
        <v>18</v>
      </c>
      <c r="G180" s="120">
        <v>100000</v>
      </c>
      <c r="H180" s="65">
        <v>9.2</v>
      </c>
      <c r="I180" s="65">
        <f t="shared" si="15"/>
        <v>919999.9999999999</v>
      </c>
      <c r="J180" s="65">
        <v>9.2</v>
      </c>
      <c r="K180" s="65">
        <f t="shared" si="13"/>
        <v>919999.9999999999</v>
      </c>
      <c r="L180" s="65" t="s">
        <v>422</v>
      </c>
    </row>
    <row r="181" spans="1:12" ht="11.25">
      <c r="A181" s="148"/>
      <c r="B181" s="149"/>
      <c r="C181" s="149"/>
      <c r="D181" s="6">
        <f t="shared" si="16"/>
        <v>173</v>
      </c>
      <c r="E181" s="33" t="s">
        <v>46</v>
      </c>
      <c r="F181" s="34" t="s">
        <v>18</v>
      </c>
      <c r="G181" s="120">
        <v>300</v>
      </c>
      <c r="H181" s="65">
        <v>13</v>
      </c>
      <c r="I181" s="65">
        <f t="shared" si="15"/>
        <v>3900</v>
      </c>
      <c r="J181" s="65">
        <v>13</v>
      </c>
      <c r="K181" s="65">
        <f t="shared" si="13"/>
        <v>3900</v>
      </c>
      <c r="L181" s="65" t="s">
        <v>693</v>
      </c>
    </row>
    <row r="182" spans="1:12" ht="11.25">
      <c r="A182" s="148"/>
      <c r="B182" s="149"/>
      <c r="C182" s="149"/>
      <c r="D182" s="6">
        <f t="shared" si="16"/>
        <v>174</v>
      </c>
      <c r="E182" s="33" t="s">
        <v>47</v>
      </c>
      <c r="F182" s="34" t="s">
        <v>18</v>
      </c>
      <c r="G182" s="120">
        <v>780</v>
      </c>
      <c r="H182" s="65">
        <v>16</v>
      </c>
      <c r="I182" s="65">
        <f t="shared" si="15"/>
        <v>12480</v>
      </c>
      <c r="J182" s="65">
        <v>16</v>
      </c>
      <c r="K182" s="65">
        <f t="shared" si="13"/>
        <v>12480</v>
      </c>
      <c r="L182" s="65" t="s">
        <v>694</v>
      </c>
    </row>
    <row r="183" spans="1:12" ht="22.5">
      <c r="A183" s="148"/>
      <c r="B183" s="149"/>
      <c r="C183" s="149"/>
      <c r="D183" s="6">
        <f t="shared" si="16"/>
        <v>175</v>
      </c>
      <c r="E183" s="33" t="s">
        <v>48</v>
      </c>
      <c r="F183" s="34" t="s">
        <v>18</v>
      </c>
      <c r="G183" s="120">
        <v>994</v>
      </c>
      <c r="H183" s="65">
        <v>1150</v>
      </c>
      <c r="I183" s="65">
        <f t="shared" si="15"/>
        <v>1143100</v>
      </c>
      <c r="J183" s="65">
        <v>1150</v>
      </c>
      <c r="K183" s="65">
        <f t="shared" si="13"/>
        <v>1143100</v>
      </c>
      <c r="L183" s="65" t="s">
        <v>423</v>
      </c>
    </row>
    <row r="184" spans="1:12" ht="22.5">
      <c r="A184" s="148"/>
      <c r="B184" s="149"/>
      <c r="C184" s="149"/>
      <c r="D184" s="6">
        <f t="shared" si="16"/>
        <v>176</v>
      </c>
      <c r="E184" s="33" t="s">
        <v>49</v>
      </c>
      <c r="F184" s="34" t="s">
        <v>18</v>
      </c>
      <c r="G184" s="120">
        <v>70000</v>
      </c>
      <c r="H184" s="65">
        <v>250</v>
      </c>
      <c r="I184" s="65">
        <f t="shared" si="15"/>
        <v>17500000</v>
      </c>
      <c r="J184" s="65">
        <v>250</v>
      </c>
      <c r="K184" s="65">
        <f t="shared" si="13"/>
        <v>17500000</v>
      </c>
      <c r="L184" s="65" t="s">
        <v>424</v>
      </c>
    </row>
    <row r="185" spans="1:12" ht="45">
      <c r="A185" s="148"/>
      <c r="B185" s="149"/>
      <c r="C185" s="11" t="s">
        <v>50</v>
      </c>
      <c r="D185" s="6">
        <f t="shared" si="16"/>
        <v>177</v>
      </c>
      <c r="E185" s="33" t="s">
        <v>51</v>
      </c>
      <c r="F185" s="34" t="s">
        <v>18</v>
      </c>
      <c r="G185" s="120">
        <v>14000</v>
      </c>
      <c r="H185" s="65">
        <v>430</v>
      </c>
      <c r="I185" s="65">
        <f t="shared" si="15"/>
        <v>6020000</v>
      </c>
      <c r="J185" s="65">
        <v>430</v>
      </c>
      <c r="K185" s="65">
        <f t="shared" si="13"/>
        <v>6020000</v>
      </c>
      <c r="L185" s="65" t="s">
        <v>425</v>
      </c>
    </row>
    <row r="186" spans="1:12" ht="22.5">
      <c r="A186" s="148" t="s">
        <v>170</v>
      </c>
      <c r="B186" s="149" t="s">
        <v>171</v>
      </c>
      <c r="C186" s="149" t="s">
        <v>172</v>
      </c>
      <c r="D186" s="6">
        <f t="shared" si="16"/>
        <v>178</v>
      </c>
      <c r="E186" s="27" t="s">
        <v>173</v>
      </c>
      <c r="F186" s="6" t="s">
        <v>15</v>
      </c>
      <c r="G186" s="120">
        <v>2558</v>
      </c>
      <c r="H186" s="65">
        <v>340</v>
      </c>
      <c r="I186" s="65">
        <f t="shared" si="15"/>
        <v>869720</v>
      </c>
      <c r="J186" s="65">
        <v>340</v>
      </c>
      <c r="K186" s="65">
        <f t="shared" si="13"/>
        <v>869720</v>
      </c>
      <c r="L186" s="65" t="s">
        <v>481</v>
      </c>
    </row>
    <row r="187" spans="1:12" ht="22.5">
      <c r="A187" s="148"/>
      <c r="B187" s="149"/>
      <c r="C187" s="149"/>
      <c r="D187" s="6">
        <f t="shared" si="16"/>
        <v>179</v>
      </c>
      <c r="E187" s="27" t="s">
        <v>174</v>
      </c>
      <c r="F187" s="6" t="s">
        <v>10</v>
      </c>
      <c r="G187" s="120">
        <v>842</v>
      </c>
      <c r="H187" s="65">
        <v>190</v>
      </c>
      <c r="I187" s="65">
        <f t="shared" si="15"/>
        <v>159980</v>
      </c>
      <c r="J187" s="65">
        <v>190</v>
      </c>
      <c r="K187" s="65">
        <f t="shared" si="13"/>
        <v>159980</v>
      </c>
      <c r="L187" s="65" t="s">
        <v>717</v>
      </c>
    </row>
    <row r="188" spans="1:12" ht="22.5">
      <c r="A188" s="148"/>
      <c r="B188" s="149"/>
      <c r="C188" s="149"/>
      <c r="D188" s="6">
        <f t="shared" si="16"/>
        <v>180</v>
      </c>
      <c r="E188" s="27" t="s">
        <v>175</v>
      </c>
      <c r="F188" s="6" t="s">
        <v>21</v>
      </c>
      <c r="G188" s="120">
        <v>62500</v>
      </c>
      <c r="H188" s="65">
        <v>11.2</v>
      </c>
      <c r="I188" s="65">
        <f t="shared" si="15"/>
        <v>700000</v>
      </c>
      <c r="J188" s="65">
        <v>11.2</v>
      </c>
      <c r="K188" s="65">
        <f t="shared" si="13"/>
        <v>700000</v>
      </c>
      <c r="L188" s="65" t="s">
        <v>718</v>
      </c>
    </row>
    <row r="189" spans="1:12" ht="22.5">
      <c r="A189" s="148"/>
      <c r="B189" s="149"/>
      <c r="C189" s="149"/>
      <c r="D189" s="6">
        <f t="shared" si="16"/>
        <v>181</v>
      </c>
      <c r="E189" s="27" t="s">
        <v>176</v>
      </c>
      <c r="F189" s="6" t="s">
        <v>15</v>
      </c>
      <c r="G189" s="120">
        <v>3396</v>
      </c>
      <c r="H189" s="65">
        <v>557.7</v>
      </c>
      <c r="I189" s="65">
        <f t="shared" si="15"/>
        <v>1893949.2000000002</v>
      </c>
      <c r="J189" s="65">
        <v>557.7</v>
      </c>
      <c r="K189" s="65">
        <f t="shared" si="13"/>
        <v>1893949.2000000002</v>
      </c>
      <c r="L189" s="65" t="s">
        <v>719</v>
      </c>
    </row>
    <row r="190" spans="1:12" ht="11.25">
      <c r="A190" s="148"/>
      <c r="B190" s="149"/>
      <c r="C190" s="149"/>
      <c r="D190" s="6">
        <f t="shared" si="16"/>
        <v>182</v>
      </c>
      <c r="E190" s="27" t="s">
        <v>177</v>
      </c>
      <c r="F190" s="6" t="s">
        <v>15</v>
      </c>
      <c r="G190" s="120">
        <v>1884</v>
      </c>
      <c r="H190" s="65">
        <v>325.4</v>
      </c>
      <c r="I190" s="65">
        <f t="shared" si="15"/>
        <v>613053.6</v>
      </c>
      <c r="J190" s="65">
        <v>325.4</v>
      </c>
      <c r="K190" s="65">
        <f t="shared" si="13"/>
        <v>613053.6</v>
      </c>
      <c r="L190" s="65" t="s">
        <v>720</v>
      </c>
    </row>
    <row r="191" spans="1:12" ht="22.5">
      <c r="A191" s="148"/>
      <c r="B191" s="149"/>
      <c r="C191" s="149"/>
      <c r="D191" s="6">
        <f t="shared" si="16"/>
        <v>183</v>
      </c>
      <c r="E191" s="27" t="s">
        <v>178</v>
      </c>
      <c r="F191" s="6" t="s">
        <v>18</v>
      </c>
      <c r="G191" s="120">
        <v>100000</v>
      </c>
      <c r="H191" s="65">
        <v>15</v>
      </c>
      <c r="I191" s="65">
        <f t="shared" si="15"/>
        <v>1500000</v>
      </c>
      <c r="J191" s="65">
        <v>15</v>
      </c>
      <c r="K191" s="65">
        <f t="shared" si="13"/>
        <v>1500000</v>
      </c>
      <c r="L191" s="65" t="s">
        <v>721</v>
      </c>
    </row>
    <row r="192" spans="1:12" ht="11.25">
      <c r="A192" s="148"/>
      <c r="B192" s="149"/>
      <c r="C192" s="149"/>
      <c r="D192" s="6">
        <f t="shared" si="16"/>
        <v>184</v>
      </c>
      <c r="E192" s="27" t="s">
        <v>179</v>
      </c>
      <c r="F192" s="6" t="s">
        <v>18</v>
      </c>
      <c r="G192" s="120">
        <v>300000</v>
      </c>
      <c r="H192" s="65">
        <v>2.4</v>
      </c>
      <c r="I192" s="65">
        <f t="shared" si="15"/>
        <v>720000</v>
      </c>
      <c r="J192" s="65">
        <v>2.4</v>
      </c>
      <c r="K192" s="65">
        <f t="shared" si="13"/>
        <v>720000</v>
      </c>
      <c r="L192" s="65" t="s">
        <v>482</v>
      </c>
    </row>
    <row r="193" spans="1:12" ht="11.25">
      <c r="A193" s="148"/>
      <c r="B193" s="149"/>
      <c r="C193" s="149"/>
      <c r="D193" s="6">
        <f t="shared" si="16"/>
        <v>185</v>
      </c>
      <c r="E193" s="27" t="s">
        <v>180</v>
      </c>
      <c r="F193" s="6" t="s">
        <v>18</v>
      </c>
      <c r="G193" s="120">
        <v>5190</v>
      </c>
      <c r="H193" s="65">
        <v>28</v>
      </c>
      <c r="I193" s="65">
        <f t="shared" si="15"/>
        <v>145320</v>
      </c>
      <c r="J193" s="65">
        <v>28</v>
      </c>
      <c r="K193" s="65">
        <f t="shared" si="13"/>
        <v>145320</v>
      </c>
      <c r="L193" s="65" t="s">
        <v>483</v>
      </c>
    </row>
    <row r="194" spans="1:12" ht="45">
      <c r="A194" s="148" t="s">
        <v>200</v>
      </c>
      <c r="B194" s="149" t="s">
        <v>139</v>
      </c>
      <c r="C194" s="149" t="s">
        <v>201</v>
      </c>
      <c r="D194" s="6">
        <f t="shared" si="16"/>
        <v>186</v>
      </c>
      <c r="E194" s="27" t="s">
        <v>202</v>
      </c>
      <c r="F194" s="6" t="s">
        <v>15</v>
      </c>
      <c r="G194" s="120">
        <v>286</v>
      </c>
      <c r="H194" s="65">
        <v>6710</v>
      </c>
      <c r="I194" s="65">
        <f t="shared" si="15"/>
        <v>1919060</v>
      </c>
      <c r="J194" s="65">
        <v>6710</v>
      </c>
      <c r="K194" s="65">
        <f t="shared" si="13"/>
        <v>1919060</v>
      </c>
      <c r="L194" s="65" t="s">
        <v>722</v>
      </c>
    </row>
    <row r="195" spans="1:12" ht="33.75">
      <c r="A195" s="148"/>
      <c r="B195" s="149"/>
      <c r="C195" s="149"/>
      <c r="D195" s="6">
        <f t="shared" si="16"/>
        <v>187</v>
      </c>
      <c r="E195" s="27" t="s">
        <v>203</v>
      </c>
      <c r="F195" s="6" t="s">
        <v>15</v>
      </c>
      <c r="G195" s="120">
        <v>643</v>
      </c>
      <c r="H195" s="65">
        <v>9097</v>
      </c>
      <c r="I195" s="65">
        <f t="shared" si="15"/>
        <v>5849371</v>
      </c>
      <c r="J195" s="65">
        <v>9097</v>
      </c>
      <c r="K195" s="65">
        <f t="shared" si="13"/>
        <v>5849371</v>
      </c>
      <c r="L195" s="65" t="s">
        <v>723</v>
      </c>
    </row>
    <row r="196" spans="1:12" ht="33.75">
      <c r="A196" s="148"/>
      <c r="B196" s="149"/>
      <c r="C196" s="149"/>
      <c r="D196" s="6">
        <f t="shared" si="16"/>
        <v>188</v>
      </c>
      <c r="E196" s="27" t="s">
        <v>204</v>
      </c>
      <c r="F196" s="6" t="s">
        <v>15</v>
      </c>
      <c r="G196" s="120">
        <v>78</v>
      </c>
      <c r="H196" s="65">
        <v>1296</v>
      </c>
      <c r="I196" s="65">
        <f t="shared" si="15"/>
        <v>101088</v>
      </c>
      <c r="J196" s="65">
        <v>1296</v>
      </c>
      <c r="K196" s="65">
        <f t="shared" si="13"/>
        <v>101088</v>
      </c>
      <c r="L196" s="65" t="s">
        <v>490</v>
      </c>
    </row>
    <row r="197" spans="1:12" ht="22.5">
      <c r="A197" s="148"/>
      <c r="B197" s="149"/>
      <c r="C197" s="149"/>
      <c r="D197" s="6">
        <f t="shared" si="16"/>
        <v>189</v>
      </c>
      <c r="E197" s="27" t="s">
        <v>205</v>
      </c>
      <c r="F197" s="6" t="s">
        <v>131</v>
      </c>
      <c r="G197" s="120">
        <v>6400</v>
      </c>
      <c r="H197" s="65">
        <v>900</v>
      </c>
      <c r="I197" s="65">
        <f t="shared" si="15"/>
        <v>5760000</v>
      </c>
      <c r="J197" s="65">
        <v>900</v>
      </c>
      <c r="K197" s="65">
        <f t="shared" si="13"/>
        <v>5760000</v>
      </c>
      <c r="L197" s="65" t="s">
        <v>491</v>
      </c>
    </row>
    <row r="198" spans="1:12" ht="22.5">
      <c r="A198" s="148"/>
      <c r="B198" s="149"/>
      <c r="C198" s="149"/>
      <c r="D198" s="6">
        <f t="shared" si="16"/>
        <v>190</v>
      </c>
      <c r="E198" s="27" t="s">
        <v>206</v>
      </c>
      <c r="F198" s="6" t="s">
        <v>15</v>
      </c>
      <c r="G198" s="120">
        <v>14000</v>
      </c>
      <c r="H198" s="65">
        <v>725</v>
      </c>
      <c r="I198" s="65">
        <f t="shared" si="15"/>
        <v>10150000</v>
      </c>
      <c r="J198" s="65">
        <v>725</v>
      </c>
      <c r="K198" s="65">
        <f t="shared" si="13"/>
        <v>10150000</v>
      </c>
      <c r="L198" s="65" t="s">
        <v>492</v>
      </c>
    </row>
    <row r="199" spans="1:12" ht="33.75">
      <c r="A199" s="148"/>
      <c r="B199" s="149"/>
      <c r="C199" s="149"/>
      <c r="D199" s="6">
        <f t="shared" si="16"/>
        <v>191</v>
      </c>
      <c r="E199" s="27" t="s">
        <v>140</v>
      </c>
      <c r="F199" s="6" t="s">
        <v>15</v>
      </c>
      <c r="G199" s="120">
        <v>2400</v>
      </c>
      <c r="H199" s="65">
        <v>18100</v>
      </c>
      <c r="I199" s="65">
        <f t="shared" si="15"/>
        <v>43440000</v>
      </c>
      <c r="J199" s="65">
        <v>18100</v>
      </c>
      <c r="K199" s="65">
        <f t="shared" si="13"/>
        <v>43440000</v>
      </c>
      <c r="L199" s="65" t="s">
        <v>696</v>
      </c>
    </row>
    <row r="200" spans="1:12" ht="33.75">
      <c r="A200" s="148"/>
      <c r="B200" s="149"/>
      <c r="C200" s="149"/>
      <c r="D200" s="6">
        <f t="shared" si="16"/>
        <v>192</v>
      </c>
      <c r="E200" s="27" t="s">
        <v>141</v>
      </c>
      <c r="F200" s="6" t="s">
        <v>15</v>
      </c>
      <c r="G200" s="120">
        <v>320</v>
      </c>
      <c r="H200" s="65">
        <v>13900</v>
      </c>
      <c r="I200" s="65">
        <f t="shared" si="15"/>
        <v>4448000</v>
      </c>
      <c r="J200" s="65">
        <v>13900</v>
      </c>
      <c r="K200" s="65">
        <f t="shared" si="13"/>
        <v>4448000</v>
      </c>
      <c r="L200" s="65" t="s">
        <v>466</v>
      </c>
    </row>
    <row r="201" spans="1:12" ht="22.5">
      <c r="A201" s="148"/>
      <c r="B201" s="149"/>
      <c r="C201" s="149"/>
      <c r="D201" s="6">
        <f t="shared" si="16"/>
        <v>193</v>
      </c>
      <c r="E201" s="27" t="s">
        <v>563</v>
      </c>
      <c r="F201" s="6" t="s">
        <v>15</v>
      </c>
      <c r="G201" s="120">
        <v>830</v>
      </c>
      <c r="H201" s="65">
        <v>2130</v>
      </c>
      <c r="I201" s="65">
        <f t="shared" si="15"/>
        <v>1767900</v>
      </c>
      <c r="J201" s="65">
        <v>2130</v>
      </c>
      <c r="K201" s="65">
        <f t="shared" si="13"/>
        <v>1767900</v>
      </c>
      <c r="L201" s="65" t="s">
        <v>724</v>
      </c>
    </row>
    <row r="202" spans="1:12" ht="33.75">
      <c r="A202" s="148"/>
      <c r="B202" s="149"/>
      <c r="C202" s="149"/>
      <c r="D202" s="6">
        <f t="shared" si="16"/>
        <v>194</v>
      </c>
      <c r="E202" s="27" t="s">
        <v>207</v>
      </c>
      <c r="F202" s="6" t="s">
        <v>15</v>
      </c>
      <c r="G202" s="120">
        <v>6000</v>
      </c>
      <c r="H202" s="65">
        <v>2800</v>
      </c>
      <c r="I202" s="65">
        <f t="shared" si="15"/>
        <v>16800000</v>
      </c>
      <c r="J202" s="65">
        <v>2800</v>
      </c>
      <c r="K202" s="65">
        <f t="shared" si="13"/>
        <v>16800000</v>
      </c>
      <c r="L202" s="65" t="s">
        <v>697</v>
      </c>
    </row>
    <row r="203" spans="1:12" ht="22.5">
      <c r="A203" s="148"/>
      <c r="B203" s="149"/>
      <c r="C203" s="149"/>
      <c r="D203" s="6">
        <f t="shared" si="16"/>
        <v>195</v>
      </c>
      <c r="E203" s="27" t="s">
        <v>208</v>
      </c>
      <c r="F203" s="6" t="s">
        <v>15</v>
      </c>
      <c r="G203" s="120">
        <v>878</v>
      </c>
      <c r="H203" s="65">
        <v>1900</v>
      </c>
      <c r="I203" s="65">
        <f t="shared" si="15"/>
        <v>1668200</v>
      </c>
      <c r="J203" s="65">
        <v>1900</v>
      </c>
      <c r="K203" s="65">
        <f t="shared" si="13"/>
        <v>1668200</v>
      </c>
      <c r="L203" s="65" t="s">
        <v>698</v>
      </c>
    </row>
    <row r="204" spans="1:12" ht="22.5">
      <c r="A204" s="148"/>
      <c r="B204" s="149"/>
      <c r="C204" s="149"/>
      <c r="D204" s="6">
        <f t="shared" si="16"/>
        <v>196</v>
      </c>
      <c r="E204" s="27" t="s">
        <v>209</v>
      </c>
      <c r="F204" s="6" t="s">
        <v>18</v>
      </c>
      <c r="G204" s="120">
        <v>27000</v>
      </c>
      <c r="H204" s="65">
        <v>7</v>
      </c>
      <c r="I204" s="65">
        <f t="shared" si="15"/>
        <v>189000</v>
      </c>
      <c r="J204" s="65">
        <v>7</v>
      </c>
      <c r="K204" s="65">
        <f t="shared" si="13"/>
        <v>189000</v>
      </c>
      <c r="L204" s="65" t="s">
        <v>725</v>
      </c>
    </row>
    <row r="205" spans="1:12" ht="33.75">
      <c r="A205" s="148"/>
      <c r="B205" s="149"/>
      <c r="C205" s="149"/>
      <c r="D205" s="6">
        <f t="shared" si="16"/>
        <v>197</v>
      </c>
      <c r="E205" s="27" t="s">
        <v>145</v>
      </c>
      <c r="F205" s="6" t="s">
        <v>15</v>
      </c>
      <c r="G205" s="120">
        <v>2000</v>
      </c>
      <c r="H205" s="65">
        <v>10100</v>
      </c>
      <c r="I205" s="65">
        <f t="shared" si="15"/>
        <v>20200000</v>
      </c>
      <c r="J205" s="65">
        <v>10100</v>
      </c>
      <c r="K205" s="65">
        <f t="shared" si="13"/>
        <v>20200000</v>
      </c>
      <c r="L205" s="65" t="s">
        <v>470</v>
      </c>
    </row>
    <row r="206" spans="1:12" ht="33.75">
      <c r="A206" s="148"/>
      <c r="B206" s="149"/>
      <c r="C206" s="149"/>
      <c r="D206" s="6">
        <f t="shared" si="16"/>
        <v>198</v>
      </c>
      <c r="E206" s="27" t="s">
        <v>146</v>
      </c>
      <c r="F206" s="6" t="s">
        <v>15</v>
      </c>
      <c r="G206" s="120">
        <v>4500</v>
      </c>
      <c r="H206" s="65">
        <v>11100</v>
      </c>
      <c r="I206" s="65">
        <f t="shared" si="15"/>
        <v>49950000</v>
      </c>
      <c r="J206" s="65">
        <v>11100</v>
      </c>
      <c r="K206" s="65">
        <f t="shared" si="13"/>
        <v>49950000</v>
      </c>
      <c r="L206" s="65" t="s">
        <v>471</v>
      </c>
    </row>
    <row r="207" spans="1:12" ht="33.75">
      <c r="A207" s="148"/>
      <c r="B207" s="149"/>
      <c r="C207" s="149"/>
      <c r="D207" s="6">
        <f t="shared" si="16"/>
        <v>199</v>
      </c>
      <c r="E207" s="27" t="s">
        <v>210</v>
      </c>
      <c r="F207" s="6" t="s">
        <v>15</v>
      </c>
      <c r="G207" s="120">
        <v>320</v>
      </c>
      <c r="H207" s="65">
        <v>7100</v>
      </c>
      <c r="I207" s="65">
        <f t="shared" si="15"/>
        <v>2272000</v>
      </c>
      <c r="J207" s="65">
        <v>7100</v>
      </c>
      <c r="K207" s="65">
        <f t="shared" si="13"/>
        <v>2272000</v>
      </c>
      <c r="L207" s="65" t="s">
        <v>493</v>
      </c>
    </row>
    <row r="208" spans="1:12" ht="33.75">
      <c r="A208" s="148"/>
      <c r="B208" s="149"/>
      <c r="C208" s="149"/>
      <c r="D208" s="6">
        <f t="shared" si="16"/>
        <v>200</v>
      </c>
      <c r="E208" s="27" t="s">
        <v>211</v>
      </c>
      <c r="F208" s="6" t="s">
        <v>15</v>
      </c>
      <c r="G208" s="120">
        <v>350</v>
      </c>
      <c r="H208" s="65">
        <v>7720</v>
      </c>
      <c r="I208" s="65">
        <f t="shared" si="15"/>
        <v>2702000</v>
      </c>
      <c r="J208" s="65">
        <v>7720</v>
      </c>
      <c r="K208" s="65">
        <f t="shared" si="13"/>
        <v>2702000</v>
      </c>
      <c r="L208" s="65" t="s">
        <v>473</v>
      </c>
    </row>
    <row r="209" spans="1:12" ht="33.75">
      <c r="A209" s="148"/>
      <c r="B209" s="149"/>
      <c r="C209" s="149"/>
      <c r="D209" s="6">
        <f t="shared" si="16"/>
        <v>201</v>
      </c>
      <c r="E209" s="27" t="s">
        <v>212</v>
      </c>
      <c r="F209" s="6" t="s">
        <v>15</v>
      </c>
      <c r="G209" s="120">
        <v>1500</v>
      </c>
      <c r="H209" s="65">
        <v>12650</v>
      </c>
      <c r="I209" s="65">
        <f t="shared" si="15"/>
        <v>18975000</v>
      </c>
      <c r="J209" s="65">
        <v>12650</v>
      </c>
      <c r="K209" s="65">
        <f t="shared" si="13"/>
        <v>18975000</v>
      </c>
      <c r="L209" s="65" t="s">
        <v>474</v>
      </c>
    </row>
    <row r="210" spans="1:12" ht="33.75">
      <c r="A210" s="148"/>
      <c r="B210" s="149"/>
      <c r="C210" s="149"/>
      <c r="D210" s="6">
        <f t="shared" si="16"/>
        <v>202</v>
      </c>
      <c r="E210" s="27" t="s">
        <v>213</v>
      </c>
      <c r="F210" s="6" t="s">
        <v>15</v>
      </c>
      <c r="G210" s="120">
        <v>700</v>
      </c>
      <c r="H210" s="65">
        <v>14750</v>
      </c>
      <c r="I210" s="65">
        <f t="shared" si="15"/>
        <v>10325000</v>
      </c>
      <c r="J210" s="65">
        <v>14750</v>
      </c>
      <c r="K210" s="65">
        <f t="shared" si="13"/>
        <v>10325000</v>
      </c>
      <c r="L210" s="65" t="s">
        <v>472</v>
      </c>
    </row>
    <row r="211" spans="1:12" ht="33.75">
      <c r="A211" s="148"/>
      <c r="B211" s="149"/>
      <c r="C211" s="149"/>
      <c r="D211" s="6">
        <f t="shared" si="16"/>
        <v>203</v>
      </c>
      <c r="E211" s="27" t="s">
        <v>214</v>
      </c>
      <c r="F211" s="6" t="s">
        <v>15</v>
      </c>
      <c r="G211" s="120">
        <v>5000</v>
      </c>
      <c r="H211" s="65">
        <v>600</v>
      </c>
      <c r="I211" s="65">
        <f t="shared" si="15"/>
        <v>3000000</v>
      </c>
      <c r="J211" s="65">
        <v>600</v>
      </c>
      <c r="K211" s="65">
        <f t="shared" si="13"/>
        <v>3000000</v>
      </c>
      <c r="L211" s="65" t="s">
        <v>494</v>
      </c>
    </row>
    <row r="212" spans="1:12" ht="22.5">
      <c r="A212" s="148"/>
      <c r="B212" s="149"/>
      <c r="C212" s="149"/>
      <c r="D212" s="6">
        <f t="shared" si="16"/>
        <v>204</v>
      </c>
      <c r="E212" s="27" t="s">
        <v>215</v>
      </c>
      <c r="F212" s="6" t="s">
        <v>10</v>
      </c>
      <c r="G212" s="120">
        <v>500</v>
      </c>
      <c r="H212" s="65">
        <v>355</v>
      </c>
      <c r="I212" s="65">
        <f t="shared" si="15"/>
        <v>177500</v>
      </c>
      <c r="J212" s="65">
        <v>355</v>
      </c>
      <c r="K212" s="65">
        <f t="shared" si="13"/>
        <v>177500</v>
      </c>
      <c r="L212" s="65" t="s">
        <v>495</v>
      </c>
    </row>
    <row r="213" spans="1:12" ht="33.75">
      <c r="A213" s="148"/>
      <c r="B213" s="149"/>
      <c r="C213" s="149"/>
      <c r="D213" s="6">
        <f t="shared" si="16"/>
        <v>205</v>
      </c>
      <c r="E213" s="27" t="s">
        <v>216</v>
      </c>
      <c r="F213" s="6" t="s">
        <v>15</v>
      </c>
      <c r="G213" s="120">
        <v>21</v>
      </c>
      <c r="H213" s="65">
        <v>3195</v>
      </c>
      <c r="I213" s="65">
        <f t="shared" si="15"/>
        <v>67095</v>
      </c>
      <c r="J213" s="65">
        <v>3195</v>
      </c>
      <c r="K213" s="65">
        <f t="shared" si="13"/>
        <v>67095</v>
      </c>
      <c r="L213" s="65" t="s">
        <v>496</v>
      </c>
    </row>
    <row r="214" spans="1:12" ht="33.75">
      <c r="A214" s="148"/>
      <c r="B214" s="149"/>
      <c r="C214" s="149"/>
      <c r="D214" s="6">
        <f t="shared" si="16"/>
        <v>206</v>
      </c>
      <c r="E214" s="27" t="s">
        <v>217</v>
      </c>
      <c r="F214" s="6" t="s">
        <v>15</v>
      </c>
      <c r="G214" s="120">
        <v>60</v>
      </c>
      <c r="H214" s="65">
        <v>9045</v>
      </c>
      <c r="I214" s="65">
        <f t="shared" si="15"/>
        <v>542700</v>
      </c>
      <c r="J214" s="65">
        <v>9045</v>
      </c>
      <c r="K214" s="65">
        <f t="shared" si="13"/>
        <v>542700</v>
      </c>
      <c r="L214" s="65" t="s">
        <v>497</v>
      </c>
    </row>
    <row r="215" spans="1:12" ht="22.5">
      <c r="A215" s="148"/>
      <c r="B215" s="149"/>
      <c r="C215" s="149"/>
      <c r="D215" s="6">
        <f t="shared" si="16"/>
        <v>207</v>
      </c>
      <c r="E215" s="27" t="s">
        <v>218</v>
      </c>
      <c r="F215" s="6" t="s">
        <v>15</v>
      </c>
      <c r="G215" s="120">
        <v>150</v>
      </c>
      <c r="H215" s="65">
        <v>2085</v>
      </c>
      <c r="I215" s="65">
        <f t="shared" si="15"/>
        <v>312750</v>
      </c>
      <c r="J215" s="65">
        <v>2085</v>
      </c>
      <c r="K215" s="65">
        <f t="shared" si="13"/>
        <v>312750</v>
      </c>
      <c r="L215" s="65" t="s">
        <v>498</v>
      </c>
    </row>
    <row r="216" spans="1:12" ht="33.75">
      <c r="A216" s="148"/>
      <c r="B216" s="149"/>
      <c r="C216" s="149"/>
      <c r="D216" s="6">
        <f t="shared" si="16"/>
        <v>208</v>
      </c>
      <c r="E216" s="27" t="s">
        <v>219</v>
      </c>
      <c r="F216" s="6" t="s">
        <v>15</v>
      </c>
      <c r="G216" s="120">
        <v>1300</v>
      </c>
      <c r="H216" s="65">
        <v>2490</v>
      </c>
      <c r="I216" s="65">
        <f t="shared" si="15"/>
        <v>3237000</v>
      </c>
      <c r="J216" s="65">
        <v>2490</v>
      </c>
      <c r="K216" s="65">
        <f t="shared" si="13"/>
        <v>3237000</v>
      </c>
      <c r="L216" s="65" t="s">
        <v>499</v>
      </c>
    </row>
    <row r="217" spans="1:12" ht="33.75">
      <c r="A217" s="148"/>
      <c r="B217" s="149"/>
      <c r="C217" s="149"/>
      <c r="D217" s="6">
        <f t="shared" si="16"/>
        <v>209</v>
      </c>
      <c r="E217" s="27" t="s">
        <v>220</v>
      </c>
      <c r="F217" s="6" t="s">
        <v>15</v>
      </c>
      <c r="G217" s="120">
        <v>700</v>
      </c>
      <c r="H217" s="65">
        <v>5885</v>
      </c>
      <c r="I217" s="65">
        <f t="shared" si="15"/>
        <v>4119500</v>
      </c>
      <c r="J217" s="65">
        <v>5885</v>
      </c>
      <c r="K217" s="65">
        <f aca="true" t="shared" si="17" ref="K217:K280">G217*J217</f>
        <v>4119500</v>
      </c>
      <c r="L217" s="65" t="s">
        <v>500</v>
      </c>
    </row>
    <row r="218" spans="1:12" ht="33.75">
      <c r="A218" s="148"/>
      <c r="B218" s="149"/>
      <c r="C218" s="149"/>
      <c r="D218" s="6">
        <f t="shared" si="16"/>
        <v>210</v>
      </c>
      <c r="E218" s="27" t="s">
        <v>221</v>
      </c>
      <c r="F218" s="6" t="s">
        <v>15</v>
      </c>
      <c r="G218" s="120">
        <v>350</v>
      </c>
      <c r="H218" s="65">
        <v>6930</v>
      </c>
      <c r="I218" s="65">
        <f t="shared" si="15"/>
        <v>2425500</v>
      </c>
      <c r="J218" s="65">
        <v>6930</v>
      </c>
      <c r="K218" s="65">
        <f t="shared" si="17"/>
        <v>2425500</v>
      </c>
      <c r="L218" s="65" t="s">
        <v>501</v>
      </c>
    </row>
    <row r="219" spans="1:12" ht="22.5">
      <c r="A219" s="148"/>
      <c r="B219" s="149"/>
      <c r="C219" s="149" t="s">
        <v>222</v>
      </c>
      <c r="D219" s="6">
        <f t="shared" si="16"/>
        <v>211</v>
      </c>
      <c r="E219" s="27" t="s">
        <v>223</v>
      </c>
      <c r="F219" s="6" t="s">
        <v>224</v>
      </c>
      <c r="G219" s="120">
        <v>3500</v>
      </c>
      <c r="H219" s="65">
        <v>215</v>
      </c>
      <c r="I219" s="65">
        <f t="shared" si="15"/>
        <v>752500</v>
      </c>
      <c r="J219" s="65">
        <v>215</v>
      </c>
      <c r="K219" s="65">
        <f t="shared" si="17"/>
        <v>752500</v>
      </c>
      <c r="L219" s="65" t="s">
        <v>502</v>
      </c>
    </row>
    <row r="220" spans="1:12" ht="11.25">
      <c r="A220" s="148"/>
      <c r="B220" s="149"/>
      <c r="C220" s="149"/>
      <c r="D220" s="6">
        <f t="shared" si="16"/>
        <v>212</v>
      </c>
      <c r="E220" s="27" t="s">
        <v>225</v>
      </c>
      <c r="F220" s="6" t="s">
        <v>18</v>
      </c>
      <c r="G220" s="120">
        <v>15000</v>
      </c>
      <c r="H220" s="65">
        <v>195</v>
      </c>
      <c r="I220" s="65">
        <f t="shared" si="15"/>
        <v>2925000</v>
      </c>
      <c r="J220" s="65">
        <v>195</v>
      </c>
      <c r="K220" s="65">
        <f t="shared" si="17"/>
        <v>2925000</v>
      </c>
      <c r="L220" s="65" t="s">
        <v>726</v>
      </c>
    </row>
    <row r="221" spans="1:12" ht="22.5">
      <c r="A221" s="148"/>
      <c r="B221" s="149"/>
      <c r="C221" s="149"/>
      <c r="D221" s="6">
        <f t="shared" si="16"/>
        <v>213</v>
      </c>
      <c r="E221" s="27" t="s">
        <v>226</v>
      </c>
      <c r="F221" s="6" t="s">
        <v>224</v>
      </c>
      <c r="G221" s="120">
        <v>13000</v>
      </c>
      <c r="H221" s="65">
        <v>120</v>
      </c>
      <c r="I221" s="65">
        <f t="shared" si="15"/>
        <v>1560000</v>
      </c>
      <c r="J221" s="65">
        <v>120</v>
      </c>
      <c r="K221" s="65">
        <f t="shared" si="17"/>
        <v>1560000</v>
      </c>
      <c r="L221" s="65" t="s">
        <v>727</v>
      </c>
    </row>
    <row r="222" spans="1:12" ht="22.5">
      <c r="A222" s="148"/>
      <c r="B222" s="149"/>
      <c r="C222" s="149"/>
      <c r="D222" s="6">
        <f t="shared" si="16"/>
        <v>214</v>
      </c>
      <c r="E222" s="35" t="s">
        <v>227</v>
      </c>
      <c r="F222" s="6" t="s">
        <v>18</v>
      </c>
      <c r="G222" s="120">
        <v>14000</v>
      </c>
      <c r="H222" s="65">
        <v>150</v>
      </c>
      <c r="I222" s="65">
        <f t="shared" si="15"/>
        <v>2100000</v>
      </c>
      <c r="J222" s="65">
        <v>150</v>
      </c>
      <c r="K222" s="65">
        <f t="shared" si="17"/>
        <v>2100000</v>
      </c>
      <c r="L222" s="65" t="s">
        <v>728</v>
      </c>
    </row>
    <row r="223" spans="1:12" ht="22.5">
      <c r="A223" s="148" t="s">
        <v>228</v>
      </c>
      <c r="B223" s="149" t="s">
        <v>139</v>
      </c>
      <c r="C223" s="149" t="s">
        <v>229</v>
      </c>
      <c r="D223" s="6">
        <f t="shared" si="16"/>
        <v>215</v>
      </c>
      <c r="E223" s="27" t="s">
        <v>230</v>
      </c>
      <c r="F223" s="6" t="s">
        <v>18</v>
      </c>
      <c r="G223" s="120">
        <v>31250</v>
      </c>
      <c r="H223" s="65">
        <v>210</v>
      </c>
      <c r="I223" s="65">
        <f t="shared" si="15"/>
        <v>6562500</v>
      </c>
      <c r="J223" s="65">
        <v>210</v>
      </c>
      <c r="K223" s="65">
        <f t="shared" si="17"/>
        <v>6562500</v>
      </c>
      <c r="L223" s="65" t="s">
        <v>503</v>
      </c>
    </row>
    <row r="224" spans="1:12" ht="22.5">
      <c r="A224" s="148"/>
      <c r="B224" s="149"/>
      <c r="C224" s="149"/>
      <c r="D224" s="6">
        <f t="shared" si="16"/>
        <v>216</v>
      </c>
      <c r="E224" s="27" t="s">
        <v>570</v>
      </c>
      <c r="F224" s="6" t="s">
        <v>27</v>
      </c>
      <c r="G224" s="120">
        <v>60</v>
      </c>
      <c r="H224" s="73">
        <v>502</v>
      </c>
      <c r="I224" s="65">
        <f t="shared" si="15"/>
        <v>30120</v>
      </c>
      <c r="J224" s="65">
        <v>502</v>
      </c>
      <c r="K224" s="65">
        <f t="shared" si="17"/>
        <v>30120</v>
      </c>
      <c r="L224" s="65" t="s">
        <v>729</v>
      </c>
    </row>
    <row r="225" spans="1:12" ht="22.5">
      <c r="A225" s="148"/>
      <c r="B225" s="149"/>
      <c r="C225" s="149"/>
      <c r="D225" s="6">
        <f t="shared" si="16"/>
        <v>217</v>
      </c>
      <c r="E225" s="27" t="s">
        <v>571</v>
      </c>
      <c r="F225" s="6" t="s">
        <v>27</v>
      </c>
      <c r="G225" s="120">
        <v>56</v>
      </c>
      <c r="H225" s="73">
        <v>940</v>
      </c>
      <c r="I225" s="65">
        <f t="shared" si="15"/>
        <v>52640</v>
      </c>
      <c r="J225" s="65">
        <v>940</v>
      </c>
      <c r="K225" s="65">
        <f t="shared" si="17"/>
        <v>52640</v>
      </c>
      <c r="L225" s="65" t="s">
        <v>730</v>
      </c>
    </row>
    <row r="226" spans="1:12" ht="22.5">
      <c r="A226" s="148"/>
      <c r="B226" s="149"/>
      <c r="C226" s="149"/>
      <c r="D226" s="6">
        <f t="shared" si="16"/>
        <v>218</v>
      </c>
      <c r="E226" s="27" t="s">
        <v>231</v>
      </c>
      <c r="F226" s="6" t="s">
        <v>18</v>
      </c>
      <c r="G226" s="120">
        <v>3650</v>
      </c>
      <c r="H226" s="73">
        <v>123</v>
      </c>
      <c r="I226" s="65">
        <f t="shared" si="15"/>
        <v>448950</v>
      </c>
      <c r="J226" s="65">
        <v>123</v>
      </c>
      <c r="K226" s="65">
        <f t="shared" si="17"/>
        <v>448950</v>
      </c>
      <c r="L226" s="65" t="s">
        <v>504</v>
      </c>
    </row>
    <row r="227" spans="1:12" ht="22.5">
      <c r="A227" s="148"/>
      <c r="B227" s="149"/>
      <c r="C227" s="149"/>
      <c r="D227" s="6">
        <f t="shared" si="16"/>
        <v>219</v>
      </c>
      <c r="E227" s="27" t="s">
        <v>232</v>
      </c>
      <c r="F227" s="6" t="s">
        <v>18</v>
      </c>
      <c r="G227" s="120">
        <v>16050</v>
      </c>
      <c r="H227" s="65">
        <v>33</v>
      </c>
      <c r="I227" s="65">
        <f t="shared" si="15"/>
        <v>529650</v>
      </c>
      <c r="J227" s="65">
        <v>33</v>
      </c>
      <c r="K227" s="65">
        <f t="shared" si="17"/>
        <v>529650</v>
      </c>
      <c r="L227" s="65" t="s">
        <v>731</v>
      </c>
    </row>
    <row r="228" spans="1:12" ht="22.5">
      <c r="A228" s="148"/>
      <c r="B228" s="149"/>
      <c r="C228" s="149"/>
      <c r="D228" s="6">
        <f t="shared" si="16"/>
        <v>220</v>
      </c>
      <c r="E228" s="27" t="s">
        <v>209</v>
      </c>
      <c r="F228" s="6" t="s">
        <v>18</v>
      </c>
      <c r="G228" s="120">
        <v>2340</v>
      </c>
      <c r="H228" s="65">
        <v>7</v>
      </c>
      <c r="I228" s="65">
        <f t="shared" si="15"/>
        <v>16380</v>
      </c>
      <c r="J228" s="65">
        <v>7</v>
      </c>
      <c r="K228" s="65">
        <f t="shared" si="17"/>
        <v>16380</v>
      </c>
      <c r="L228" s="65" t="s">
        <v>725</v>
      </c>
    </row>
    <row r="229" spans="1:12" ht="22.5">
      <c r="A229" s="148" t="s">
        <v>233</v>
      </c>
      <c r="B229" s="149" t="s">
        <v>37</v>
      </c>
      <c r="C229" s="149" t="s">
        <v>234</v>
      </c>
      <c r="D229" s="6">
        <f t="shared" si="16"/>
        <v>221</v>
      </c>
      <c r="E229" s="27" t="s">
        <v>1012</v>
      </c>
      <c r="F229" s="6" t="s">
        <v>131</v>
      </c>
      <c r="G229" s="120">
        <v>290</v>
      </c>
      <c r="H229" s="65">
        <v>11.9</v>
      </c>
      <c r="I229" s="65">
        <f t="shared" si="15"/>
        <v>3451</v>
      </c>
      <c r="J229" s="65">
        <v>11.9</v>
      </c>
      <c r="K229" s="65">
        <f t="shared" si="17"/>
        <v>3451</v>
      </c>
      <c r="L229" s="65" t="s">
        <v>505</v>
      </c>
    </row>
    <row r="230" spans="1:12" ht="11.25">
      <c r="A230" s="148"/>
      <c r="B230" s="149"/>
      <c r="C230" s="149"/>
      <c r="D230" s="6">
        <f t="shared" si="16"/>
        <v>222</v>
      </c>
      <c r="E230" s="27" t="s">
        <v>236</v>
      </c>
      <c r="F230" s="6" t="s">
        <v>18</v>
      </c>
      <c r="G230" s="120">
        <v>62800</v>
      </c>
      <c r="H230" s="65">
        <v>93.5</v>
      </c>
      <c r="I230" s="65">
        <f t="shared" si="15"/>
        <v>5871800</v>
      </c>
      <c r="J230" s="65">
        <v>93.5</v>
      </c>
      <c r="K230" s="65">
        <f t="shared" si="17"/>
        <v>5871800</v>
      </c>
      <c r="L230" s="65" t="s">
        <v>732</v>
      </c>
    </row>
    <row r="231" spans="1:12" ht="22.5">
      <c r="A231" s="148" t="s">
        <v>237</v>
      </c>
      <c r="B231" s="149" t="s">
        <v>139</v>
      </c>
      <c r="C231" s="149" t="s">
        <v>234</v>
      </c>
      <c r="D231" s="6">
        <f t="shared" si="16"/>
        <v>223</v>
      </c>
      <c r="E231" s="27" t="s">
        <v>238</v>
      </c>
      <c r="F231" s="6" t="s">
        <v>18</v>
      </c>
      <c r="G231" s="120">
        <v>180000</v>
      </c>
      <c r="H231" s="65">
        <v>6.8</v>
      </c>
      <c r="I231" s="65">
        <f t="shared" si="15"/>
        <v>1224000</v>
      </c>
      <c r="J231" s="65">
        <v>6.8</v>
      </c>
      <c r="K231" s="65">
        <f t="shared" si="17"/>
        <v>1224000</v>
      </c>
      <c r="L231" s="65" t="s">
        <v>506</v>
      </c>
    </row>
    <row r="232" spans="1:12" ht="22.5">
      <c r="A232" s="148"/>
      <c r="B232" s="149"/>
      <c r="C232" s="149"/>
      <c r="D232" s="6">
        <f t="shared" si="16"/>
        <v>224</v>
      </c>
      <c r="E232" s="27" t="s">
        <v>239</v>
      </c>
      <c r="F232" s="6" t="s">
        <v>15</v>
      </c>
      <c r="G232" s="120">
        <v>1560</v>
      </c>
      <c r="H232" s="65">
        <v>1490</v>
      </c>
      <c r="I232" s="65">
        <f t="shared" si="15"/>
        <v>2324400</v>
      </c>
      <c r="J232" s="65">
        <v>1490</v>
      </c>
      <c r="K232" s="65">
        <f t="shared" si="17"/>
        <v>2324400</v>
      </c>
      <c r="L232" s="65" t="s">
        <v>733</v>
      </c>
    </row>
    <row r="233" spans="1:12" ht="22.5">
      <c r="A233" s="148"/>
      <c r="B233" s="149"/>
      <c r="C233" s="149"/>
      <c r="D233" s="6">
        <f t="shared" si="16"/>
        <v>225</v>
      </c>
      <c r="E233" s="27" t="s">
        <v>240</v>
      </c>
      <c r="F233" s="6" t="s">
        <v>224</v>
      </c>
      <c r="G233" s="120">
        <v>22109</v>
      </c>
      <c r="H233" s="65">
        <v>64</v>
      </c>
      <c r="I233" s="65">
        <f t="shared" si="15"/>
        <v>1414976</v>
      </c>
      <c r="J233" s="65">
        <v>64</v>
      </c>
      <c r="K233" s="65">
        <f t="shared" si="17"/>
        <v>1414976</v>
      </c>
      <c r="L233" s="65" t="s">
        <v>734</v>
      </c>
    </row>
    <row r="234" spans="1:12" ht="22.5">
      <c r="A234" s="148"/>
      <c r="B234" s="149"/>
      <c r="C234" s="149"/>
      <c r="D234" s="6">
        <f t="shared" si="16"/>
        <v>226</v>
      </c>
      <c r="E234" s="27" t="s">
        <v>241</v>
      </c>
      <c r="F234" s="6" t="s">
        <v>224</v>
      </c>
      <c r="G234" s="120">
        <v>2117</v>
      </c>
      <c r="H234" s="65">
        <v>122</v>
      </c>
      <c r="I234" s="65">
        <f t="shared" si="15"/>
        <v>258274</v>
      </c>
      <c r="J234" s="65">
        <v>122</v>
      </c>
      <c r="K234" s="65">
        <f t="shared" si="17"/>
        <v>258274</v>
      </c>
      <c r="L234" s="65" t="s">
        <v>735</v>
      </c>
    </row>
    <row r="235" spans="1:12" ht="11.25">
      <c r="A235" s="148"/>
      <c r="B235" s="149"/>
      <c r="C235" s="149"/>
      <c r="D235" s="6">
        <f t="shared" si="16"/>
        <v>227</v>
      </c>
      <c r="E235" s="27" t="s">
        <v>242</v>
      </c>
      <c r="F235" s="6" t="s">
        <v>21</v>
      </c>
      <c r="G235" s="120">
        <v>120000</v>
      </c>
      <c r="H235" s="65">
        <v>17</v>
      </c>
      <c r="I235" s="65">
        <f t="shared" si="15"/>
        <v>2040000</v>
      </c>
      <c r="J235" s="65">
        <v>17</v>
      </c>
      <c r="K235" s="65">
        <f t="shared" si="17"/>
        <v>2040000</v>
      </c>
      <c r="L235" s="65" t="s">
        <v>736</v>
      </c>
    </row>
    <row r="236" spans="1:12" ht="11.25">
      <c r="A236" s="148"/>
      <c r="B236" s="149"/>
      <c r="C236" s="149"/>
      <c r="D236" s="6">
        <f t="shared" si="16"/>
        <v>228</v>
      </c>
      <c r="E236" s="27" t="s">
        <v>243</v>
      </c>
      <c r="F236" s="6" t="s">
        <v>21</v>
      </c>
      <c r="G236" s="120">
        <v>110000</v>
      </c>
      <c r="H236" s="65">
        <v>30.5</v>
      </c>
      <c r="I236" s="65">
        <f t="shared" si="15"/>
        <v>3355000</v>
      </c>
      <c r="J236" s="65">
        <v>30.5</v>
      </c>
      <c r="K236" s="65">
        <f t="shared" si="17"/>
        <v>3355000</v>
      </c>
      <c r="L236" s="65" t="s">
        <v>737</v>
      </c>
    </row>
    <row r="237" spans="1:12" ht="22.5">
      <c r="A237" s="148"/>
      <c r="B237" s="149"/>
      <c r="C237" s="149"/>
      <c r="D237" s="6">
        <f t="shared" si="16"/>
        <v>229</v>
      </c>
      <c r="E237" s="27" t="s">
        <v>244</v>
      </c>
      <c r="F237" s="6" t="s">
        <v>10</v>
      </c>
      <c r="G237" s="120">
        <v>257.55</v>
      </c>
      <c r="H237" s="65">
        <v>1450</v>
      </c>
      <c r="I237" s="65">
        <f t="shared" si="15"/>
        <v>373447.5</v>
      </c>
      <c r="J237" s="65">
        <v>1450</v>
      </c>
      <c r="K237" s="65">
        <f t="shared" si="17"/>
        <v>373447.5</v>
      </c>
      <c r="L237" s="65" t="s">
        <v>507</v>
      </c>
    </row>
    <row r="238" spans="1:12" ht="33.75">
      <c r="A238" s="148"/>
      <c r="B238" s="149"/>
      <c r="C238" s="149"/>
      <c r="D238" s="6">
        <f t="shared" si="16"/>
        <v>230</v>
      </c>
      <c r="E238" s="27" t="s">
        <v>245</v>
      </c>
      <c r="F238" s="6" t="s">
        <v>18</v>
      </c>
      <c r="G238" s="120">
        <v>400000</v>
      </c>
      <c r="H238" s="65">
        <v>34</v>
      </c>
      <c r="I238" s="65">
        <f aca="true" t="shared" si="18" ref="I238:I301">G238*H238</f>
        <v>13600000</v>
      </c>
      <c r="J238" s="65">
        <v>34</v>
      </c>
      <c r="K238" s="65">
        <f t="shared" si="17"/>
        <v>13600000</v>
      </c>
      <c r="L238" s="65" t="s">
        <v>738</v>
      </c>
    </row>
    <row r="239" spans="1:12" ht="33.75">
      <c r="A239" s="148"/>
      <c r="B239" s="149"/>
      <c r="C239" s="149"/>
      <c r="D239" s="6">
        <f aca="true" t="shared" si="19" ref="D239:D302">D238+1</f>
        <v>231</v>
      </c>
      <c r="E239" s="27" t="s">
        <v>246</v>
      </c>
      <c r="F239" s="6" t="s">
        <v>18</v>
      </c>
      <c r="G239" s="120">
        <v>22185</v>
      </c>
      <c r="H239" s="65">
        <v>56</v>
      </c>
      <c r="I239" s="65">
        <f t="shared" si="18"/>
        <v>1242360</v>
      </c>
      <c r="J239" s="65">
        <v>56</v>
      </c>
      <c r="K239" s="65">
        <f t="shared" si="17"/>
        <v>1242360</v>
      </c>
      <c r="L239" s="65" t="s">
        <v>739</v>
      </c>
    </row>
    <row r="240" spans="1:12" ht="22.5">
      <c r="A240" s="148"/>
      <c r="B240" s="149"/>
      <c r="C240" s="149"/>
      <c r="D240" s="6">
        <f t="shared" si="19"/>
        <v>232</v>
      </c>
      <c r="E240" s="27" t="s">
        <v>247</v>
      </c>
      <c r="F240" s="6" t="s">
        <v>18</v>
      </c>
      <c r="G240" s="120">
        <v>200000</v>
      </c>
      <c r="H240" s="65">
        <v>7.6</v>
      </c>
      <c r="I240" s="65">
        <f t="shared" si="18"/>
        <v>1520000</v>
      </c>
      <c r="J240" s="65">
        <v>7.6</v>
      </c>
      <c r="K240" s="65">
        <f t="shared" si="17"/>
        <v>1520000</v>
      </c>
      <c r="L240" s="65" t="s">
        <v>740</v>
      </c>
    </row>
    <row r="241" spans="1:12" ht="33.75">
      <c r="A241" s="148"/>
      <c r="B241" s="149"/>
      <c r="C241" s="149"/>
      <c r="D241" s="6">
        <f t="shared" si="19"/>
        <v>233</v>
      </c>
      <c r="E241" s="27" t="s">
        <v>248</v>
      </c>
      <c r="F241" s="6" t="s">
        <v>18</v>
      </c>
      <c r="G241" s="120">
        <v>10430</v>
      </c>
      <c r="H241" s="65">
        <v>15.2</v>
      </c>
      <c r="I241" s="65">
        <f t="shared" si="18"/>
        <v>158536</v>
      </c>
      <c r="J241" s="65">
        <v>15.2</v>
      </c>
      <c r="K241" s="65">
        <f t="shared" si="17"/>
        <v>158536</v>
      </c>
      <c r="L241" s="65" t="s">
        <v>741</v>
      </c>
    </row>
    <row r="242" spans="1:12" ht="11.25">
      <c r="A242" s="148"/>
      <c r="B242" s="149"/>
      <c r="C242" s="149"/>
      <c r="D242" s="6">
        <f t="shared" si="19"/>
        <v>234</v>
      </c>
      <c r="E242" s="35" t="s">
        <v>249</v>
      </c>
      <c r="F242" s="6" t="s">
        <v>18</v>
      </c>
      <c r="G242" s="120">
        <v>1632</v>
      </c>
      <c r="H242" s="65">
        <v>100</v>
      </c>
      <c r="I242" s="65">
        <f t="shared" si="18"/>
        <v>163200</v>
      </c>
      <c r="J242" s="65">
        <v>100</v>
      </c>
      <c r="K242" s="65">
        <f t="shared" si="17"/>
        <v>163200</v>
      </c>
      <c r="L242" s="65" t="s">
        <v>508</v>
      </c>
    </row>
    <row r="243" spans="1:12" ht="11.25">
      <c r="A243" s="148"/>
      <c r="B243" s="149"/>
      <c r="C243" s="149"/>
      <c r="D243" s="6">
        <f t="shared" si="19"/>
        <v>235</v>
      </c>
      <c r="E243" s="27" t="s">
        <v>250</v>
      </c>
      <c r="F243" s="6" t="s">
        <v>18</v>
      </c>
      <c r="G243" s="121">
        <v>204</v>
      </c>
      <c r="H243" s="65">
        <v>27</v>
      </c>
      <c r="I243" s="65">
        <f t="shared" si="18"/>
        <v>5508</v>
      </c>
      <c r="J243" s="65">
        <v>27</v>
      </c>
      <c r="K243" s="65">
        <f t="shared" si="17"/>
        <v>5508</v>
      </c>
      <c r="L243" s="65" t="s">
        <v>509</v>
      </c>
    </row>
    <row r="244" spans="1:12" ht="11.25">
      <c r="A244" s="148"/>
      <c r="B244" s="149"/>
      <c r="C244" s="149"/>
      <c r="D244" s="6">
        <f t="shared" si="19"/>
        <v>236</v>
      </c>
      <c r="E244" s="27" t="s">
        <v>251</v>
      </c>
      <c r="F244" s="6" t="s">
        <v>18</v>
      </c>
      <c r="G244" s="120">
        <v>13000</v>
      </c>
      <c r="H244" s="65">
        <v>43</v>
      </c>
      <c r="I244" s="65">
        <f t="shared" si="18"/>
        <v>559000</v>
      </c>
      <c r="J244" s="65">
        <v>43</v>
      </c>
      <c r="K244" s="65">
        <f t="shared" si="17"/>
        <v>559000</v>
      </c>
      <c r="L244" s="65" t="s">
        <v>510</v>
      </c>
    </row>
    <row r="245" spans="1:12" ht="22.5">
      <c r="A245" s="148"/>
      <c r="B245" s="149"/>
      <c r="C245" s="149"/>
      <c r="D245" s="6">
        <f t="shared" si="19"/>
        <v>237</v>
      </c>
      <c r="E245" s="27" t="s">
        <v>252</v>
      </c>
      <c r="F245" s="6" t="s">
        <v>18</v>
      </c>
      <c r="G245" s="120">
        <v>53000</v>
      </c>
      <c r="H245" s="65">
        <v>177</v>
      </c>
      <c r="I245" s="65">
        <f t="shared" si="18"/>
        <v>9381000</v>
      </c>
      <c r="J245" s="65">
        <v>177</v>
      </c>
      <c r="K245" s="65">
        <f t="shared" si="17"/>
        <v>9381000</v>
      </c>
      <c r="L245" s="65" t="s">
        <v>511</v>
      </c>
    </row>
    <row r="246" spans="1:12" ht="22.5">
      <c r="A246" s="148"/>
      <c r="B246" s="149"/>
      <c r="C246" s="149"/>
      <c r="D246" s="6">
        <f t="shared" si="19"/>
        <v>238</v>
      </c>
      <c r="E246" s="27" t="s">
        <v>253</v>
      </c>
      <c r="F246" s="6" t="s">
        <v>18</v>
      </c>
      <c r="G246" s="120">
        <v>24000</v>
      </c>
      <c r="H246" s="65">
        <v>69</v>
      </c>
      <c r="I246" s="65">
        <f t="shared" si="18"/>
        <v>1656000</v>
      </c>
      <c r="J246" s="65">
        <v>69</v>
      </c>
      <c r="K246" s="65">
        <f t="shared" si="17"/>
        <v>1656000</v>
      </c>
      <c r="L246" s="65" t="s">
        <v>512</v>
      </c>
    </row>
    <row r="247" spans="1:12" ht="11.25">
      <c r="A247" s="148"/>
      <c r="B247" s="149"/>
      <c r="C247" s="149"/>
      <c r="D247" s="6">
        <f t="shared" si="19"/>
        <v>239</v>
      </c>
      <c r="E247" s="27" t="s">
        <v>254</v>
      </c>
      <c r="F247" s="6" t="s">
        <v>18</v>
      </c>
      <c r="G247" s="120">
        <v>58000</v>
      </c>
      <c r="H247" s="65">
        <v>145</v>
      </c>
      <c r="I247" s="65">
        <f t="shared" si="18"/>
        <v>8410000</v>
      </c>
      <c r="J247" s="65">
        <v>145</v>
      </c>
      <c r="K247" s="65">
        <f t="shared" si="17"/>
        <v>8410000</v>
      </c>
      <c r="L247" s="65" t="s">
        <v>513</v>
      </c>
    </row>
    <row r="248" spans="1:12" ht="11.25">
      <c r="A248" s="148"/>
      <c r="B248" s="149"/>
      <c r="C248" s="149"/>
      <c r="D248" s="6">
        <f t="shared" si="19"/>
        <v>240</v>
      </c>
      <c r="E248" s="27" t="s">
        <v>255</v>
      </c>
      <c r="F248" s="6" t="s">
        <v>18</v>
      </c>
      <c r="G248" s="120">
        <v>1352</v>
      </c>
      <c r="H248" s="65">
        <v>20</v>
      </c>
      <c r="I248" s="65">
        <f t="shared" si="18"/>
        <v>27040</v>
      </c>
      <c r="J248" s="65">
        <v>20</v>
      </c>
      <c r="K248" s="65">
        <f t="shared" si="17"/>
        <v>27040</v>
      </c>
      <c r="L248" s="65" t="s">
        <v>514</v>
      </c>
    </row>
    <row r="249" spans="1:12" ht="11.25">
      <c r="A249" s="148"/>
      <c r="B249" s="149"/>
      <c r="C249" s="149"/>
      <c r="D249" s="6">
        <f t="shared" si="19"/>
        <v>241</v>
      </c>
      <c r="E249" s="27" t="s">
        <v>256</v>
      </c>
      <c r="F249" s="6" t="s">
        <v>21</v>
      </c>
      <c r="G249" s="120">
        <v>40000</v>
      </c>
      <c r="H249" s="65">
        <v>380</v>
      </c>
      <c r="I249" s="65">
        <f t="shared" si="18"/>
        <v>15200000</v>
      </c>
      <c r="J249" s="65">
        <v>380</v>
      </c>
      <c r="K249" s="65">
        <f t="shared" si="17"/>
        <v>15200000</v>
      </c>
      <c r="L249" s="65" t="s">
        <v>515</v>
      </c>
    </row>
    <row r="250" spans="1:12" ht="11.25">
      <c r="A250" s="148"/>
      <c r="B250" s="149"/>
      <c r="C250" s="149"/>
      <c r="D250" s="6">
        <f t="shared" si="19"/>
        <v>242</v>
      </c>
      <c r="E250" s="27" t="s">
        <v>257</v>
      </c>
      <c r="F250" s="6" t="s">
        <v>21</v>
      </c>
      <c r="G250" s="120">
        <v>40000</v>
      </c>
      <c r="H250" s="65">
        <v>760</v>
      </c>
      <c r="I250" s="65">
        <f t="shared" si="18"/>
        <v>30400000</v>
      </c>
      <c r="J250" s="65">
        <v>760</v>
      </c>
      <c r="K250" s="65">
        <f t="shared" si="17"/>
        <v>30400000</v>
      </c>
      <c r="L250" s="65" t="s">
        <v>516</v>
      </c>
    </row>
    <row r="251" spans="1:12" ht="22.5">
      <c r="A251" s="148"/>
      <c r="B251" s="149"/>
      <c r="C251" s="149"/>
      <c r="D251" s="6">
        <f t="shared" si="19"/>
        <v>243</v>
      </c>
      <c r="E251" s="27" t="s">
        <v>258</v>
      </c>
      <c r="F251" s="6" t="s">
        <v>18</v>
      </c>
      <c r="G251" s="120">
        <v>816</v>
      </c>
      <c r="H251" s="65">
        <v>165</v>
      </c>
      <c r="I251" s="65">
        <f t="shared" si="18"/>
        <v>134640</v>
      </c>
      <c r="J251" s="65">
        <v>165</v>
      </c>
      <c r="K251" s="65">
        <f t="shared" si="17"/>
        <v>134640</v>
      </c>
      <c r="L251" s="65" t="s">
        <v>517</v>
      </c>
    </row>
    <row r="252" spans="1:12" ht="22.5">
      <c r="A252" s="148"/>
      <c r="B252" s="149"/>
      <c r="C252" s="149"/>
      <c r="D252" s="6">
        <f t="shared" si="19"/>
        <v>244</v>
      </c>
      <c r="E252" s="35" t="s">
        <v>259</v>
      </c>
      <c r="F252" s="6" t="s">
        <v>18</v>
      </c>
      <c r="G252" s="120">
        <v>1</v>
      </c>
      <c r="H252" s="65">
        <v>81.5</v>
      </c>
      <c r="I252" s="65">
        <f t="shared" si="18"/>
        <v>81.5</v>
      </c>
      <c r="J252" s="65">
        <v>81.5</v>
      </c>
      <c r="K252" s="65">
        <f t="shared" si="17"/>
        <v>81.5</v>
      </c>
      <c r="L252" s="65" t="s">
        <v>518</v>
      </c>
    </row>
    <row r="253" spans="1:12" ht="22.5">
      <c r="A253" s="148"/>
      <c r="B253" s="149"/>
      <c r="C253" s="149"/>
      <c r="D253" s="6">
        <f t="shared" si="19"/>
        <v>245</v>
      </c>
      <c r="E253" s="27" t="s">
        <v>260</v>
      </c>
      <c r="F253" s="6" t="s">
        <v>18</v>
      </c>
      <c r="G253" s="120">
        <v>212.5</v>
      </c>
      <c r="H253" s="65">
        <v>175</v>
      </c>
      <c r="I253" s="65">
        <f t="shared" si="18"/>
        <v>37187.5</v>
      </c>
      <c r="J253" s="65">
        <v>175</v>
      </c>
      <c r="K253" s="65">
        <f t="shared" si="17"/>
        <v>37187.5</v>
      </c>
      <c r="L253" s="65" t="s">
        <v>519</v>
      </c>
    </row>
    <row r="254" spans="1:12" ht="22.5">
      <c r="A254" s="148" t="s">
        <v>261</v>
      </c>
      <c r="B254" s="149" t="s">
        <v>37</v>
      </c>
      <c r="C254" s="149" t="s">
        <v>262</v>
      </c>
      <c r="D254" s="6">
        <f t="shared" si="19"/>
        <v>246</v>
      </c>
      <c r="E254" s="27" t="s">
        <v>240</v>
      </c>
      <c r="F254" s="6" t="s">
        <v>224</v>
      </c>
      <c r="G254" s="120">
        <v>1260</v>
      </c>
      <c r="H254" s="65">
        <v>64</v>
      </c>
      <c r="I254" s="65">
        <f t="shared" si="18"/>
        <v>80640</v>
      </c>
      <c r="J254" s="65">
        <v>64</v>
      </c>
      <c r="K254" s="65">
        <f t="shared" si="17"/>
        <v>80640</v>
      </c>
      <c r="L254" s="65" t="s">
        <v>734</v>
      </c>
    </row>
    <row r="255" spans="1:12" ht="22.5">
      <c r="A255" s="148"/>
      <c r="B255" s="149"/>
      <c r="C255" s="149"/>
      <c r="D255" s="6">
        <f t="shared" si="19"/>
        <v>247</v>
      </c>
      <c r="E255" s="27" t="s">
        <v>263</v>
      </c>
      <c r="F255" s="6" t="s">
        <v>15</v>
      </c>
      <c r="G255" s="120">
        <v>116</v>
      </c>
      <c r="H255" s="65">
        <v>1490</v>
      </c>
      <c r="I255" s="65">
        <f t="shared" si="18"/>
        <v>172840</v>
      </c>
      <c r="J255" s="65">
        <v>1490</v>
      </c>
      <c r="K255" s="65">
        <f t="shared" si="17"/>
        <v>172840</v>
      </c>
      <c r="L255" s="65" t="s">
        <v>733</v>
      </c>
    </row>
    <row r="256" spans="1:12" ht="11.25">
      <c r="A256" s="148"/>
      <c r="B256" s="149"/>
      <c r="C256" s="149"/>
      <c r="D256" s="6">
        <f t="shared" si="19"/>
        <v>248</v>
      </c>
      <c r="E256" s="27" t="s">
        <v>242</v>
      </c>
      <c r="F256" s="6" t="s">
        <v>21</v>
      </c>
      <c r="G256" s="120">
        <v>2100</v>
      </c>
      <c r="H256" s="65">
        <v>17</v>
      </c>
      <c r="I256" s="65">
        <f t="shared" si="18"/>
        <v>35700</v>
      </c>
      <c r="J256" s="65">
        <v>17</v>
      </c>
      <c r="K256" s="65">
        <f t="shared" si="17"/>
        <v>35700</v>
      </c>
      <c r="L256" s="65" t="s">
        <v>736</v>
      </c>
    </row>
    <row r="257" spans="1:12" ht="11.25">
      <c r="A257" s="148"/>
      <c r="B257" s="149"/>
      <c r="C257" s="149"/>
      <c r="D257" s="6">
        <f t="shared" si="19"/>
        <v>249</v>
      </c>
      <c r="E257" s="27" t="s">
        <v>243</v>
      </c>
      <c r="F257" s="6" t="s">
        <v>21</v>
      </c>
      <c r="G257" s="120">
        <v>1800</v>
      </c>
      <c r="H257" s="65">
        <v>30.5</v>
      </c>
      <c r="I257" s="65">
        <f t="shared" si="18"/>
        <v>54900</v>
      </c>
      <c r="J257" s="65">
        <v>30.5</v>
      </c>
      <c r="K257" s="65">
        <f t="shared" si="17"/>
        <v>54900</v>
      </c>
      <c r="L257" s="65" t="s">
        <v>737</v>
      </c>
    </row>
    <row r="258" spans="1:12" ht="22.5">
      <c r="A258" s="148"/>
      <c r="B258" s="149"/>
      <c r="C258" s="149"/>
      <c r="D258" s="6">
        <f t="shared" si="19"/>
        <v>250</v>
      </c>
      <c r="E258" s="27" t="s">
        <v>244</v>
      </c>
      <c r="F258" s="6" t="s">
        <v>10</v>
      </c>
      <c r="G258" s="120">
        <v>8</v>
      </c>
      <c r="H258" s="65">
        <v>1450</v>
      </c>
      <c r="I258" s="65">
        <f t="shared" si="18"/>
        <v>11600</v>
      </c>
      <c r="J258" s="65">
        <v>1450</v>
      </c>
      <c r="K258" s="65">
        <f t="shared" si="17"/>
        <v>11600</v>
      </c>
      <c r="L258" s="65" t="s">
        <v>507</v>
      </c>
    </row>
    <row r="259" spans="1:12" ht="33.75">
      <c r="A259" s="148"/>
      <c r="B259" s="149"/>
      <c r="C259" s="149"/>
      <c r="D259" s="6">
        <f t="shared" si="19"/>
        <v>251</v>
      </c>
      <c r="E259" s="27" t="s">
        <v>264</v>
      </c>
      <c r="F259" s="6" t="s">
        <v>18</v>
      </c>
      <c r="G259" s="120">
        <v>12000</v>
      </c>
      <c r="H259" s="65">
        <v>34</v>
      </c>
      <c r="I259" s="65">
        <f t="shared" si="18"/>
        <v>408000</v>
      </c>
      <c r="J259" s="65">
        <v>34</v>
      </c>
      <c r="K259" s="65">
        <f t="shared" si="17"/>
        <v>408000</v>
      </c>
      <c r="L259" s="65" t="s">
        <v>742</v>
      </c>
    </row>
    <row r="260" spans="1:12" ht="33.75">
      <c r="A260" s="148"/>
      <c r="B260" s="149"/>
      <c r="C260" s="149"/>
      <c r="D260" s="6">
        <f t="shared" si="19"/>
        <v>252</v>
      </c>
      <c r="E260" s="27" t="s">
        <v>246</v>
      </c>
      <c r="F260" s="6" t="s">
        <v>18</v>
      </c>
      <c r="G260" s="120">
        <v>480</v>
      </c>
      <c r="H260" s="65">
        <v>56</v>
      </c>
      <c r="I260" s="65">
        <f t="shared" si="18"/>
        <v>26880</v>
      </c>
      <c r="J260" s="65">
        <v>56</v>
      </c>
      <c r="K260" s="65">
        <f t="shared" si="17"/>
        <v>26880</v>
      </c>
      <c r="L260" s="65" t="s">
        <v>743</v>
      </c>
    </row>
    <row r="261" spans="1:12" ht="22.5">
      <c r="A261" s="148"/>
      <c r="B261" s="149"/>
      <c r="C261" s="149"/>
      <c r="D261" s="6">
        <f t="shared" si="19"/>
        <v>253</v>
      </c>
      <c r="E261" s="27" t="s">
        <v>265</v>
      </c>
      <c r="F261" s="6" t="s">
        <v>18</v>
      </c>
      <c r="G261" s="120">
        <v>1590</v>
      </c>
      <c r="H261" s="65">
        <v>49</v>
      </c>
      <c r="I261" s="65">
        <f t="shared" si="18"/>
        <v>77910</v>
      </c>
      <c r="J261" s="65">
        <v>49</v>
      </c>
      <c r="K261" s="65">
        <f t="shared" si="17"/>
        <v>77910</v>
      </c>
      <c r="L261" s="65" t="s">
        <v>744</v>
      </c>
    </row>
    <row r="262" spans="1:12" ht="22.5">
      <c r="A262" s="148"/>
      <c r="B262" s="149"/>
      <c r="C262" s="149"/>
      <c r="D262" s="6">
        <f t="shared" si="19"/>
        <v>254</v>
      </c>
      <c r="E262" s="27" t="s">
        <v>266</v>
      </c>
      <c r="F262" s="6" t="s">
        <v>18</v>
      </c>
      <c r="G262" s="120">
        <v>1020</v>
      </c>
      <c r="H262" s="65">
        <v>39.6</v>
      </c>
      <c r="I262" s="65">
        <f t="shared" si="18"/>
        <v>40392</v>
      </c>
      <c r="J262" s="65">
        <v>39.6</v>
      </c>
      <c r="K262" s="65">
        <f t="shared" si="17"/>
        <v>40392</v>
      </c>
      <c r="L262" s="65" t="s">
        <v>745</v>
      </c>
    </row>
    <row r="263" spans="1:12" ht="11.25">
      <c r="A263" s="148"/>
      <c r="B263" s="149"/>
      <c r="C263" s="149"/>
      <c r="D263" s="6">
        <f t="shared" si="19"/>
        <v>255</v>
      </c>
      <c r="E263" s="27" t="s">
        <v>256</v>
      </c>
      <c r="F263" s="6" t="s">
        <v>21</v>
      </c>
      <c r="G263" s="120">
        <v>3000</v>
      </c>
      <c r="H263" s="65">
        <v>380</v>
      </c>
      <c r="I263" s="65">
        <f t="shared" si="18"/>
        <v>1140000</v>
      </c>
      <c r="J263" s="65">
        <v>380</v>
      </c>
      <c r="K263" s="65">
        <f t="shared" si="17"/>
        <v>1140000</v>
      </c>
      <c r="L263" s="65" t="s">
        <v>515</v>
      </c>
    </row>
    <row r="264" spans="1:12" ht="11.25">
      <c r="A264" s="148"/>
      <c r="B264" s="149"/>
      <c r="C264" s="149"/>
      <c r="D264" s="6">
        <f t="shared" si="19"/>
        <v>256</v>
      </c>
      <c r="E264" s="27" t="s">
        <v>257</v>
      </c>
      <c r="F264" s="6" t="s">
        <v>21</v>
      </c>
      <c r="G264" s="120">
        <v>1600</v>
      </c>
      <c r="H264" s="65">
        <v>760</v>
      </c>
      <c r="I264" s="65">
        <f t="shared" si="18"/>
        <v>1216000</v>
      </c>
      <c r="J264" s="65">
        <v>760</v>
      </c>
      <c r="K264" s="65">
        <f t="shared" si="17"/>
        <v>1216000</v>
      </c>
      <c r="L264" s="65" t="s">
        <v>516</v>
      </c>
    </row>
    <row r="265" spans="1:12" ht="22.5">
      <c r="A265" s="148"/>
      <c r="B265" s="149"/>
      <c r="C265" s="149"/>
      <c r="D265" s="6">
        <f t="shared" si="19"/>
        <v>257</v>
      </c>
      <c r="E265" s="27" t="s">
        <v>267</v>
      </c>
      <c r="F265" s="6" t="s">
        <v>18</v>
      </c>
      <c r="G265" s="120">
        <v>1</v>
      </c>
      <c r="H265" s="65">
        <v>165</v>
      </c>
      <c r="I265" s="65">
        <f t="shared" si="18"/>
        <v>165</v>
      </c>
      <c r="J265" s="65">
        <v>165</v>
      </c>
      <c r="K265" s="65">
        <f t="shared" si="17"/>
        <v>165</v>
      </c>
      <c r="L265" s="65" t="s">
        <v>517</v>
      </c>
    </row>
    <row r="266" spans="1:12" ht="22.5">
      <c r="A266" s="148"/>
      <c r="B266" s="149"/>
      <c r="C266" s="149"/>
      <c r="D266" s="6">
        <f t="shared" si="19"/>
        <v>258</v>
      </c>
      <c r="E266" s="35" t="s">
        <v>259</v>
      </c>
      <c r="F266" s="6" t="s">
        <v>18</v>
      </c>
      <c r="G266" s="120">
        <v>1</v>
      </c>
      <c r="H266" s="65">
        <v>81.5</v>
      </c>
      <c r="I266" s="65">
        <f t="shared" si="18"/>
        <v>81.5</v>
      </c>
      <c r="J266" s="65">
        <v>81.5</v>
      </c>
      <c r="K266" s="65">
        <f t="shared" si="17"/>
        <v>81.5</v>
      </c>
      <c r="L266" s="65" t="s">
        <v>518</v>
      </c>
    </row>
    <row r="267" spans="1:12" ht="22.5">
      <c r="A267" s="148"/>
      <c r="B267" s="149"/>
      <c r="C267" s="149"/>
      <c r="D267" s="6">
        <f t="shared" si="19"/>
        <v>259</v>
      </c>
      <c r="E267" s="27" t="s">
        <v>268</v>
      </c>
      <c r="F267" s="6" t="s">
        <v>18</v>
      </c>
      <c r="G267" s="120">
        <v>1</v>
      </c>
      <c r="H267" s="65">
        <v>175</v>
      </c>
      <c r="I267" s="65">
        <f t="shared" si="18"/>
        <v>175</v>
      </c>
      <c r="J267" s="65">
        <v>175</v>
      </c>
      <c r="K267" s="65">
        <f t="shared" si="17"/>
        <v>175</v>
      </c>
      <c r="L267" s="65" t="s">
        <v>519</v>
      </c>
    </row>
    <row r="268" spans="1:12" ht="33.75">
      <c r="A268" s="148"/>
      <c r="B268" s="149"/>
      <c r="C268" s="8" t="s">
        <v>269</v>
      </c>
      <c r="D268" s="6">
        <f t="shared" si="19"/>
        <v>260</v>
      </c>
      <c r="E268" s="27" t="s">
        <v>270</v>
      </c>
      <c r="F268" s="6" t="s">
        <v>18</v>
      </c>
      <c r="G268" s="120">
        <v>350</v>
      </c>
      <c r="H268" s="65">
        <v>3.8</v>
      </c>
      <c r="I268" s="65">
        <f t="shared" si="18"/>
        <v>1330</v>
      </c>
      <c r="J268" s="65">
        <v>3.8</v>
      </c>
      <c r="K268" s="65">
        <f t="shared" si="17"/>
        <v>1330</v>
      </c>
      <c r="L268" s="65" t="s">
        <v>520</v>
      </c>
    </row>
    <row r="269" spans="1:12" ht="11.25">
      <c r="A269" s="148" t="s">
        <v>271</v>
      </c>
      <c r="B269" s="149" t="s">
        <v>139</v>
      </c>
      <c r="C269" s="149" t="s">
        <v>229</v>
      </c>
      <c r="D269" s="6">
        <f t="shared" si="19"/>
        <v>261</v>
      </c>
      <c r="E269" s="27" t="s">
        <v>272</v>
      </c>
      <c r="F269" s="6" t="s">
        <v>18</v>
      </c>
      <c r="G269" s="120">
        <v>189700</v>
      </c>
      <c r="H269" s="65">
        <v>41</v>
      </c>
      <c r="I269" s="65">
        <f t="shared" si="18"/>
        <v>7777700</v>
      </c>
      <c r="J269" s="65">
        <v>41</v>
      </c>
      <c r="K269" s="65">
        <f t="shared" si="17"/>
        <v>7777700</v>
      </c>
      <c r="L269" s="65" t="s">
        <v>746</v>
      </c>
    </row>
    <row r="270" spans="1:12" ht="11.25">
      <c r="A270" s="148"/>
      <c r="B270" s="149"/>
      <c r="C270" s="149"/>
      <c r="D270" s="6">
        <f t="shared" si="19"/>
        <v>262</v>
      </c>
      <c r="E270" s="27" t="s">
        <v>270</v>
      </c>
      <c r="F270" s="6" t="s">
        <v>18</v>
      </c>
      <c r="G270" s="120">
        <v>114050</v>
      </c>
      <c r="H270" s="65">
        <v>3.8</v>
      </c>
      <c r="I270" s="65">
        <f t="shared" si="18"/>
        <v>433390</v>
      </c>
      <c r="J270" s="65">
        <v>3.8</v>
      </c>
      <c r="K270" s="65">
        <f t="shared" si="17"/>
        <v>433390</v>
      </c>
      <c r="L270" s="65" t="s">
        <v>520</v>
      </c>
    </row>
    <row r="271" spans="1:12" ht="11.25">
      <c r="A271" s="148" t="s">
        <v>273</v>
      </c>
      <c r="B271" s="149" t="s">
        <v>139</v>
      </c>
      <c r="C271" s="149" t="s">
        <v>274</v>
      </c>
      <c r="D271" s="6">
        <f t="shared" si="19"/>
        <v>263</v>
      </c>
      <c r="E271" s="27" t="s">
        <v>275</v>
      </c>
      <c r="F271" s="6" t="s">
        <v>18</v>
      </c>
      <c r="G271" s="120">
        <v>52410</v>
      </c>
      <c r="H271" s="65">
        <v>83</v>
      </c>
      <c r="I271" s="65">
        <f t="shared" si="18"/>
        <v>4350030</v>
      </c>
      <c r="J271" s="65">
        <v>83</v>
      </c>
      <c r="K271" s="65">
        <f t="shared" si="17"/>
        <v>4350030</v>
      </c>
      <c r="L271" s="65" t="s">
        <v>747</v>
      </c>
    </row>
    <row r="272" spans="1:12" ht="11.25">
      <c r="A272" s="148"/>
      <c r="B272" s="149"/>
      <c r="C272" s="149"/>
      <c r="D272" s="6">
        <f t="shared" si="19"/>
        <v>264</v>
      </c>
      <c r="E272" s="27" t="s">
        <v>276</v>
      </c>
      <c r="F272" s="6" t="s">
        <v>18</v>
      </c>
      <c r="G272" s="120">
        <v>10920</v>
      </c>
      <c r="H272" s="65">
        <v>36.9</v>
      </c>
      <c r="I272" s="65">
        <f t="shared" si="18"/>
        <v>402948</v>
      </c>
      <c r="J272" s="65">
        <v>36.9</v>
      </c>
      <c r="K272" s="65">
        <f t="shared" si="17"/>
        <v>402948</v>
      </c>
      <c r="L272" s="65" t="s">
        <v>748</v>
      </c>
    </row>
    <row r="273" spans="1:12" ht="22.5">
      <c r="A273" s="148"/>
      <c r="B273" s="149"/>
      <c r="C273" s="149"/>
      <c r="D273" s="6">
        <f t="shared" si="19"/>
        <v>265</v>
      </c>
      <c r="E273" s="27" t="s">
        <v>277</v>
      </c>
      <c r="F273" s="6" t="s">
        <v>18</v>
      </c>
      <c r="G273" s="120">
        <v>28200</v>
      </c>
      <c r="H273" s="65">
        <v>3.6</v>
      </c>
      <c r="I273" s="65">
        <f t="shared" si="18"/>
        <v>101520</v>
      </c>
      <c r="J273" s="65">
        <v>3.6</v>
      </c>
      <c r="K273" s="65">
        <f t="shared" si="17"/>
        <v>101520</v>
      </c>
      <c r="L273" s="65" t="s">
        <v>749</v>
      </c>
    </row>
    <row r="274" spans="1:12" ht="11.25">
      <c r="A274" s="148"/>
      <c r="B274" s="149"/>
      <c r="C274" s="149"/>
      <c r="D274" s="6">
        <f t="shared" si="19"/>
        <v>266</v>
      </c>
      <c r="E274" s="27" t="s">
        <v>278</v>
      </c>
      <c r="F274" s="6" t="s">
        <v>18</v>
      </c>
      <c r="G274" s="120">
        <v>41400</v>
      </c>
      <c r="H274" s="65">
        <v>4</v>
      </c>
      <c r="I274" s="65">
        <f t="shared" si="18"/>
        <v>165600</v>
      </c>
      <c r="J274" s="65">
        <v>4</v>
      </c>
      <c r="K274" s="65">
        <f t="shared" si="17"/>
        <v>165600</v>
      </c>
      <c r="L274" s="65" t="s">
        <v>750</v>
      </c>
    </row>
    <row r="275" spans="1:12" ht="22.5">
      <c r="A275" s="148"/>
      <c r="B275" s="149"/>
      <c r="C275" s="149"/>
      <c r="D275" s="6">
        <f t="shared" si="19"/>
        <v>267</v>
      </c>
      <c r="E275" s="27" t="s">
        <v>279</v>
      </c>
      <c r="F275" s="6" t="s">
        <v>18</v>
      </c>
      <c r="G275" s="120">
        <v>150000</v>
      </c>
      <c r="H275" s="65">
        <v>3.6</v>
      </c>
      <c r="I275" s="65">
        <f t="shared" si="18"/>
        <v>540000</v>
      </c>
      <c r="J275" s="65">
        <v>3.6</v>
      </c>
      <c r="K275" s="65">
        <f t="shared" si="17"/>
        <v>540000</v>
      </c>
      <c r="L275" s="65" t="s">
        <v>749</v>
      </c>
    </row>
    <row r="276" spans="1:12" ht="11.25">
      <c r="A276" s="148"/>
      <c r="B276" s="149"/>
      <c r="C276" s="149"/>
      <c r="D276" s="6">
        <f t="shared" si="19"/>
        <v>268</v>
      </c>
      <c r="E276" s="27" t="s">
        <v>280</v>
      </c>
      <c r="F276" s="6" t="s">
        <v>18</v>
      </c>
      <c r="G276" s="120">
        <v>230000</v>
      </c>
      <c r="H276" s="65">
        <v>14.5</v>
      </c>
      <c r="I276" s="65">
        <f t="shared" si="18"/>
        <v>3335000</v>
      </c>
      <c r="J276" s="65">
        <v>14.5</v>
      </c>
      <c r="K276" s="65">
        <f t="shared" si="17"/>
        <v>3335000</v>
      </c>
      <c r="L276" s="65" t="s">
        <v>751</v>
      </c>
    </row>
    <row r="277" spans="1:12" ht="33.75">
      <c r="A277" s="148"/>
      <c r="B277" s="149"/>
      <c r="C277" s="149"/>
      <c r="D277" s="6">
        <f t="shared" si="19"/>
        <v>269</v>
      </c>
      <c r="E277" s="27" t="s">
        <v>281</v>
      </c>
      <c r="F277" s="6" t="s">
        <v>18</v>
      </c>
      <c r="G277" s="120">
        <v>300000</v>
      </c>
      <c r="H277" s="65">
        <v>23</v>
      </c>
      <c r="I277" s="65">
        <f t="shared" si="18"/>
        <v>6900000</v>
      </c>
      <c r="J277" s="65">
        <v>23</v>
      </c>
      <c r="K277" s="65">
        <f t="shared" si="17"/>
        <v>6900000</v>
      </c>
      <c r="L277" s="65" t="s">
        <v>752</v>
      </c>
    </row>
    <row r="278" spans="1:12" ht="33.75">
      <c r="A278" s="148"/>
      <c r="B278" s="149"/>
      <c r="C278" s="149"/>
      <c r="D278" s="6">
        <f t="shared" si="19"/>
        <v>270</v>
      </c>
      <c r="E278" s="27" t="s">
        <v>282</v>
      </c>
      <c r="F278" s="6" t="s">
        <v>18</v>
      </c>
      <c r="G278" s="120">
        <v>900000</v>
      </c>
      <c r="H278" s="65">
        <v>45</v>
      </c>
      <c r="I278" s="65">
        <f t="shared" si="18"/>
        <v>40500000</v>
      </c>
      <c r="J278" s="65">
        <v>45</v>
      </c>
      <c r="K278" s="65">
        <f t="shared" si="17"/>
        <v>40500000</v>
      </c>
      <c r="L278" s="65" t="s">
        <v>753</v>
      </c>
    </row>
    <row r="279" spans="1:12" ht="11.25">
      <c r="A279" s="148"/>
      <c r="B279" s="149"/>
      <c r="C279" s="149"/>
      <c r="D279" s="6">
        <f t="shared" si="19"/>
        <v>271</v>
      </c>
      <c r="E279" s="27" t="s">
        <v>283</v>
      </c>
      <c r="F279" s="6" t="s">
        <v>18</v>
      </c>
      <c r="G279" s="120">
        <v>36650</v>
      </c>
      <c r="H279" s="65">
        <v>27</v>
      </c>
      <c r="I279" s="65">
        <f t="shared" si="18"/>
        <v>989550</v>
      </c>
      <c r="J279" s="65">
        <v>27</v>
      </c>
      <c r="K279" s="65">
        <f t="shared" si="17"/>
        <v>989550</v>
      </c>
      <c r="L279" s="65" t="s">
        <v>754</v>
      </c>
    </row>
    <row r="280" spans="1:12" ht="22.5">
      <c r="A280" s="148"/>
      <c r="B280" s="149"/>
      <c r="C280" s="149"/>
      <c r="D280" s="6">
        <f t="shared" si="19"/>
        <v>272</v>
      </c>
      <c r="E280" s="27" t="s">
        <v>284</v>
      </c>
      <c r="F280" s="6" t="s">
        <v>18</v>
      </c>
      <c r="G280" s="120">
        <v>40850</v>
      </c>
      <c r="H280" s="65">
        <v>42</v>
      </c>
      <c r="I280" s="65">
        <f t="shared" si="18"/>
        <v>1715700</v>
      </c>
      <c r="J280" s="65">
        <v>42</v>
      </c>
      <c r="K280" s="65">
        <f t="shared" si="17"/>
        <v>1715700</v>
      </c>
      <c r="L280" s="65" t="s">
        <v>755</v>
      </c>
    </row>
    <row r="281" spans="1:12" ht="22.5">
      <c r="A281" s="148"/>
      <c r="B281" s="149"/>
      <c r="C281" s="149"/>
      <c r="D281" s="6">
        <f t="shared" si="19"/>
        <v>273</v>
      </c>
      <c r="E281" s="27" t="s">
        <v>285</v>
      </c>
      <c r="F281" s="6" t="s">
        <v>18</v>
      </c>
      <c r="G281" s="120">
        <v>189390</v>
      </c>
      <c r="H281" s="65">
        <v>65</v>
      </c>
      <c r="I281" s="65">
        <f t="shared" si="18"/>
        <v>12310350</v>
      </c>
      <c r="J281" s="65">
        <v>65</v>
      </c>
      <c r="K281" s="65">
        <f aca="true" t="shared" si="20" ref="K281:K344">G281*J281</f>
        <v>12310350</v>
      </c>
      <c r="L281" s="65" t="s">
        <v>756</v>
      </c>
    </row>
    <row r="282" spans="1:12" ht="11.25">
      <c r="A282" s="148"/>
      <c r="B282" s="149"/>
      <c r="C282" s="149"/>
      <c r="D282" s="6">
        <f t="shared" si="19"/>
        <v>274</v>
      </c>
      <c r="E282" s="27" t="s">
        <v>286</v>
      </c>
      <c r="F282" s="6" t="s">
        <v>18</v>
      </c>
      <c r="G282" s="120">
        <v>177540</v>
      </c>
      <c r="H282" s="65">
        <v>75</v>
      </c>
      <c r="I282" s="65">
        <f t="shared" si="18"/>
        <v>13315500</v>
      </c>
      <c r="J282" s="65">
        <v>75</v>
      </c>
      <c r="K282" s="65">
        <f t="shared" si="20"/>
        <v>13315500</v>
      </c>
      <c r="L282" s="65" t="s">
        <v>757</v>
      </c>
    </row>
    <row r="283" spans="1:12" ht="33.75">
      <c r="A283" s="148"/>
      <c r="B283" s="149"/>
      <c r="C283" s="149"/>
      <c r="D283" s="6">
        <f t="shared" si="19"/>
        <v>275</v>
      </c>
      <c r="E283" s="27" t="s">
        <v>287</v>
      </c>
      <c r="F283" s="6" t="s">
        <v>18</v>
      </c>
      <c r="G283" s="120">
        <v>149760</v>
      </c>
      <c r="H283" s="65">
        <v>80</v>
      </c>
      <c r="I283" s="65">
        <f t="shared" si="18"/>
        <v>11980800</v>
      </c>
      <c r="J283" s="65">
        <v>80</v>
      </c>
      <c r="K283" s="65">
        <f t="shared" si="20"/>
        <v>11980800</v>
      </c>
      <c r="L283" s="65" t="s">
        <v>521</v>
      </c>
    </row>
    <row r="284" spans="1:12" ht="33.75">
      <c r="A284" s="148"/>
      <c r="B284" s="149"/>
      <c r="C284" s="149"/>
      <c r="D284" s="6">
        <f t="shared" si="19"/>
        <v>276</v>
      </c>
      <c r="E284" s="27" t="s">
        <v>288</v>
      </c>
      <c r="F284" s="6" t="s">
        <v>131</v>
      </c>
      <c r="G284" s="120">
        <v>219</v>
      </c>
      <c r="H284" s="65">
        <v>9100</v>
      </c>
      <c r="I284" s="65">
        <f t="shared" si="18"/>
        <v>1992900</v>
      </c>
      <c r="J284" s="65">
        <v>9100</v>
      </c>
      <c r="K284" s="65">
        <f t="shared" si="20"/>
        <v>1992900</v>
      </c>
      <c r="L284" s="65" t="s">
        <v>522</v>
      </c>
    </row>
    <row r="285" spans="1:12" ht="22.5">
      <c r="A285" s="148"/>
      <c r="B285" s="149"/>
      <c r="C285" s="149"/>
      <c r="D285" s="6">
        <f t="shared" si="19"/>
        <v>277</v>
      </c>
      <c r="E285" s="27" t="s">
        <v>289</v>
      </c>
      <c r="F285" s="6" t="s">
        <v>290</v>
      </c>
      <c r="G285" s="120">
        <v>1100</v>
      </c>
      <c r="H285" s="65">
        <v>30850</v>
      </c>
      <c r="I285" s="65">
        <f t="shared" si="18"/>
        <v>33935000</v>
      </c>
      <c r="J285" s="65">
        <v>30850</v>
      </c>
      <c r="K285" s="65">
        <f t="shared" si="20"/>
        <v>33935000</v>
      </c>
      <c r="L285" s="65" t="s">
        <v>758</v>
      </c>
    </row>
    <row r="286" spans="1:12" ht="22.5">
      <c r="A286" s="148"/>
      <c r="B286" s="149"/>
      <c r="C286" s="149"/>
      <c r="D286" s="6">
        <f t="shared" si="19"/>
        <v>278</v>
      </c>
      <c r="E286" s="37" t="s">
        <v>291</v>
      </c>
      <c r="F286" s="6" t="s">
        <v>18</v>
      </c>
      <c r="G286" s="120">
        <v>952520</v>
      </c>
      <c r="H286" s="65">
        <v>17</v>
      </c>
      <c r="I286" s="65">
        <f t="shared" si="18"/>
        <v>16192840</v>
      </c>
      <c r="J286" s="65">
        <v>17</v>
      </c>
      <c r="K286" s="65">
        <f t="shared" si="20"/>
        <v>16192840</v>
      </c>
      <c r="L286" s="65" t="s">
        <v>523</v>
      </c>
    </row>
    <row r="287" spans="1:12" ht="22.5">
      <c r="A287" s="148"/>
      <c r="B287" s="149"/>
      <c r="C287" s="149"/>
      <c r="D287" s="6">
        <f t="shared" si="19"/>
        <v>279</v>
      </c>
      <c r="E287" s="27" t="s">
        <v>292</v>
      </c>
      <c r="F287" s="6" t="s">
        <v>18</v>
      </c>
      <c r="G287" s="120">
        <v>406080</v>
      </c>
      <c r="H287" s="65">
        <v>12</v>
      </c>
      <c r="I287" s="65">
        <f t="shared" si="18"/>
        <v>4872960</v>
      </c>
      <c r="J287" s="65">
        <v>12</v>
      </c>
      <c r="K287" s="65">
        <f t="shared" si="20"/>
        <v>4872960</v>
      </c>
      <c r="L287" s="65" t="s">
        <v>759</v>
      </c>
    </row>
    <row r="288" spans="1:12" ht="22.5">
      <c r="A288" s="148"/>
      <c r="B288" s="149"/>
      <c r="C288" s="149"/>
      <c r="D288" s="6">
        <f t="shared" si="19"/>
        <v>280</v>
      </c>
      <c r="E288" s="27" t="s">
        <v>293</v>
      </c>
      <c r="F288" s="6" t="s">
        <v>18</v>
      </c>
      <c r="G288" s="120">
        <v>935760</v>
      </c>
      <c r="H288" s="65">
        <v>23</v>
      </c>
      <c r="I288" s="65">
        <f t="shared" si="18"/>
        <v>21522480</v>
      </c>
      <c r="J288" s="65">
        <v>23</v>
      </c>
      <c r="K288" s="65">
        <f t="shared" si="20"/>
        <v>21522480</v>
      </c>
      <c r="L288" s="65" t="s">
        <v>760</v>
      </c>
    </row>
    <row r="289" spans="1:12" ht="56.25">
      <c r="A289" s="148"/>
      <c r="B289" s="149"/>
      <c r="C289" s="149"/>
      <c r="D289" s="6">
        <f t="shared" si="19"/>
        <v>281</v>
      </c>
      <c r="E289" s="27" t="s">
        <v>294</v>
      </c>
      <c r="F289" s="6" t="s">
        <v>18</v>
      </c>
      <c r="G289" s="120">
        <v>1358280</v>
      </c>
      <c r="H289" s="65">
        <v>21</v>
      </c>
      <c r="I289" s="65">
        <f t="shared" si="18"/>
        <v>28523880</v>
      </c>
      <c r="J289" s="65">
        <v>21</v>
      </c>
      <c r="K289" s="65">
        <f t="shared" si="20"/>
        <v>28523880</v>
      </c>
      <c r="L289" s="65" t="s">
        <v>904</v>
      </c>
    </row>
    <row r="290" spans="1:12" ht="22.5">
      <c r="A290" s="148"/>
      <c r="B290" s="149"/>
      <c r="C290" s="149"/>
      <c r="D290" s="6">
        <f t="shared" si="19"/>
        <v>282</v>
      </c>
      <c r="E290" s="27" t="s">
        <v>295</v>
      </c>
      <c r="F290" s="6" t="s">
        <v>18</v>
      </c>
      <c r="G290" s="120">
        <v>211020</v>
      </c>
      <c r="H290" s="65">
        <v>23.5</v>
      </c>
      <c r="I290" s="65">
        <f t="shared" si="18"/>
        <v>4958970</v>
      </c>
      <c r="J290" s="65">
        <v>23.5</v>
      </c>
      <c r="K290" s="65">
        <f t="shared" si="20"/>
        <v>4958970</v>
      </c>
      <c r="L290" s="65" t="s">
        <v>524</v>
      </c>
    </row>
    <row r="291" spans="1:12" ht="22.5">
      <c r="A291" s="148"/>
      <c r="B291" s="149"/>
      <c r="C291" s="149"/>
      <c r="D291" s="6">
        <f t="shared" si="19"/>
        <v>283</v>
      </c>
      <c r="E291" s="27" t="s">
        <v>296</v>
      </c>
      <c r="F291" s="6" t="s">
        <v>18</v>
      </c>
      <c r="G291" s="120">
        <v>174540</v>
      </c>
      <c r="H291" s="65">
        <v>12.7</v>
      </c>
      <c r="I291" s="65">
        <f t="shared" si="18"/>
        <v>2216658</v>
      </c>
      <c r="J291" s="65">
        <v>12.7</v>
      </c>
      <c r="K291" s="65">
        <f t="shared" si="20"/>
        <v>2216658</v>
      </c>
      <c r="L291" s="65" t="s">
        <v>525</v>
      </c>
    </row>
    <row r="292" spans="1:12" ht="11.25">
      <c r="A292" s="148"/>
      <c r="B292" s="149"/>
      <c r="C292" s="149"/>
      <c r="D292" s="6">
        <f t="shared" si="19"/>
        <v>284</v>
      </c>
      <c r="E292" s="35" t="s">
        <v>297</v>
      </c>
      <c r="F292" s="6" t="s">
        <v>18</v>
      </c>
      <c r="G292" s="120">
        <v>7700</v>
      </c>
      <c r="H292" s="65">
        <v>140</v>
      </c>
      <c r="I292" s="65">
        <f t="shared" si="18"/>
        <v>1078000</v>
      </c>
      <c r="J292" s="65">
        <v>140</v>
      </c>
      <c r="K292" s="65">
        <f t="shared" si="20"/>
        <v>1078000</v>
      </c>
      <c r="L292" s="65" t="s">
        <v>761</v>
      </c>
    </row>
    <row r="293" spans="1:12" ht="22.5">
      <c r="A293" s="148"/>
      <c r="B293" s="149"/>
      <c r="C293" s="149"/>
      <c r="D293" s="6">
        <f t="shared" si="19"/>
        <v>285</v>
      </c>
      <c r="E293" s="35" t="s">
        <v>298</v>
      </c>
      <c r="F293" s="6" t="s">
        <v>18</v>
      </c>
      <c r="G293" s="120">
        <v>7050</v>
      </c>
      <c r="H293" s="65">
        <v>240</v>
      </c>
      <c r="I293" s="65">
        <f t="shared" si="18"/>
        <v>1692000</v>
      </c>
      <c r="J293" s="65">
        <v>240</v>
      </c>
      <c r="K293" s="65">
        <f t="shared" si="20"/>
        <v>1692000</v>
      </c>
      <c r="L293" s="65" t="s">
        <v>526</v>
      </c>
    </row>
    <row r="294" spans="1:12" ht="22.5">
      <c r="A294" s="148"/>
      <c r="B294" s="149"/>
      <c r="C294" s="149"/>
      <c r="D294" s="6">
        <f t="shared" si="19"/>
        <v>286</v>
      </c>
      <c r="E294" s="27" t="s">
        <v>299</v>
      </c>
      <c r="F294" s="6" t="s">
        <v>18</v>
      </c>
      <c r="G294" s="120">
        <v>990</v>
      </c>
      <c r="H294" s="65">
        <v>55</v>
      </c>
      <c r="I294" s="65">
        <f t="shared" si="18"/>
        <v>54450</v>
      </c>
      <c r="J294" s="65">
        <v>55</v>
      </c>
      <c r="K294" s="65">
        <f t="shared" si="20"/>
        <v>54450</v>
      </c>
      <c r="L294" s="65" t="s">
        <v>762</v>
      </c>
    </row>
    <row r="295" spans="1:12" ht="22.5">
      <c r="A295" s="148"/>
      <c r="B295" s="149"/>
      <c r="C295" s="149"/>
      <c r="D295" s="6">
        <f t="shared" si="19"/>
        <v>287</v>
      </c>
      <c r="E295" s="27" t="s">
        <v>300</v>
      </c>
      <c r="F295" s="6" t="s">
        <v>18</v>
      </c>
      <c r="G295" s="120">
        <v>90660</v>
      </c>
      <c r="H295" s="65">
        <v>55</v>
      </c>
      <c r="I295" s="65">
        <f t="shared" si="18"/>
        <v>4986300</v>
      </c>
      <c r="J295" s="65">
        <v>55</v>
      </c>
      <c r="K295" s="65">
        <f t="shared" si="20"/>
        <v>4986300</v>
      </c>
      <c r="L295" s="65" t="s">
        <v>763</v>
      </c>
    </row>
    <row r="296" spans="1:12" ht="22.5">
      <c r="A296" s="148"/>
      <c r="B296" s="149"/>
      <c r="C296" s="149"/>
      <c r="D296" s="6">
        <f t="shared" si="19"/>
        <v>288</v>
      </c>
      <c r="E296" s="27" t="s">
        <v>301</v>
      </c>
      <c r="F296" s="6" t="s">
        <v>18</v>
      </c>
      <c r="G296" s="120">
        <v>189000</v>
      </c>
      <c r="H296" s="65">
        <v>85</v>
      </c>
      <c r="I296" s="65">
        <f t="shared" si="18"/>
        <v>16065000</v>
      </c>
      <c r="J296" s="65">
        <v>85</v>
      </c>
      <c r="K296" s="65">
        <f t="shared" si="20"/>
        <v>16065000</v>
      </c>
      <c r="L296" s="65" t="s">
        <v>764</v>
      </c>
    </row>
    <row r="297" spans="1:12" ht="78.75">
      <c r="A297" s="148"/>
      <c r="B297" s="149"/>
      <c r="C297" s="11" t="s">
        <v>302</v>
      </c>
      <c r="D297" s="6">
        <f t="shared" si="19"/>
        <v>289</v>
      </c>
      <c r="E297" s="27" t="s">
        <v>303</v>
      </c>
      <c r="F297" s="6" t="s">
        <v>304</v>
      </c>
      <c r="G297" s="120">
        <v>18481</v>
      </c>
      <c r="H297" s="65">
        <v>10.7</v>
      </c>
      <c r="I297" s="65">
        <f t="shared" si="18"/>
        <v>197746.69999999998</v>
      </c>
      <c r="J297" s="65">
        <v>10.7</v>
      </c>
      <c r="K297" s="65">
        <f t="shared" si="20"/>
        <v>197746.69999999998</v>
      </c>
      <c r="L297" s="65" t="s">
        <v>765</v>
      </c>
    </row>
    <row r="298" spans="1:12" ht="22.5">
      <c r="A298" s="148" t="s">
        <v>305</v>
      </c>
      <c r="B298" s="149" t="s">
        <v>139</v>
      </c>
      <c r="C298" s="149" t="s">
        <v>201</v>
      </c>
      <c r="D298" s="6">
        <f t="shared" si="19"/>
        <v>290</v>
      </c>
      <c r="E298" s="27" t="s">
        <v>306</v>
      </c>
      <c r="F298" s="6" t="s">
        <v>15</v>
      </c>
      <c r="G298" s="120">
        <v>30000</v>
      </c>
      <c r="H298" s="65">
        <v>238.2</v>
      </c>
      <c r="I298" s="65">
        <f t="shared" si="18"/>
        <v>7146000</v>
      </c>
      <c r="J298" s="65">
        <v>238.2</v>
      </c>
      <c r="K298" s="65">
        <f t="shared" si="20"/>
        <v>7146000</v>
      </c>
      <c r="L298" s="65" t="s">
        <v>527</v>
      </c>
    </row>
    <row r="299" spans="1:12" ht="22.5">
      <c r="A299" s="148"/>
      <c r="B299" s="149"/>
      <c r="C299" s="149"/>
      <c r="D299" s="6">
        <f t="shared" si="19"/>
        <v>291</v>
      </c>
      <c r="E299" s="27" t="s">
        <v>307</v>
      </c>
      <c r="F299" s="6" t="s">
        <v>15</v>
      </c>
      <c r="G299" s="120">
        <v>11000</v>
      </c>
      <c r="H299" s="65">
        <v>279.3</v>
      </c>
      <c r="I299" s="65">
        <f t="shared" si="18"/>
        <v>3072300</v>
      </c>
      <c r="J299" s="65">
        <v>279.3</v>
      </c>
      <c r="K299" s="65">
        <f t="shared" si="20"/>
        <v>3072300</v>
      </c>
      <c r="L299" s="65" t="s">
        <v>528</v>
      </c>
    </row>
    <row r="300" spans="1:12" ht="22.5">
      <c r="A300" s="148" t="s">
        <v>308</v>
      </c>
      <c r="B300" s="149" t="s">
        <v>139</v>
      </c>
      <c r="C300" s="149" t="s">
        <v>309</v>
      </c>
      <c r="D300" s="6">
        <f t="shared" si="19"/>
        <v>292</v>
      </c>
      <c r="E300" s="27" t="s">
        <v>310</v>
      </c>
      <c r="F300" s="6" t="s">
        <v>131</v>
      </c>
      <c r="G300" s="120">
        <v>1135</v>
      </c>
      <c r="H300" s="65">
        <v>75</v>
      </c>
      <c r="I300" s="65">
        <f t="shared" si="18"/>
        <v>85125</v>
      </c>
      <c r="J300" s="65">
        <v>75</v>
      </c>
      <c r="K300" s="65">
        <f t="shared" si="20"/>
        <v>85125</v>
      </c>
      <c r="L300" s="65" t="s">
        <v>766</v>
      </c>
    </row>
    <row r="301" spans="1:12" ht="22.5">
      <c r="A301" s="148"/>
      <c r="B301" s="149"/>
      <c r="C301" s="149"/>
      <c r="D301" s="6">
        <f t="shared" si="19"/>
        <v>293</v>
      </c>
      <c r="E301" s="27" t="s">
        <v>311</v>
      </c>
      <c r="F301" s="6" t="s">
        <v>10</v>
      </c>
      <c r="G301" s="120">
        <v>1120</v>
      </c>
      <c r="H301" s="65">
        <v>6.5</v>
      </c>
      <c r="I301" s="65">
        <f t="shared" si="18"/>
        <v>7280</v>
      </c>
      <c r="J301" s="65">
        <v>6.5</v>
      </c>
      <c r="K301" s="65">
        <f t="shared" si="20"/>
        <v>7280</v>
      </c>
      <c r="L301" s="65" t="s">
        <v>529</v>
      </c>
    </row>
    <row r="302" spans="1:12" ht="22.5">
      <c r="A302" s="148"/>
      <c r="B302" s="149"/>
      <c r="C302" s="149"/>
      <c r="D302" s="6">
        <f t="shared" si="19"/>
        <v>294</v>
      </c>
      <c r="E302" s="27" t="s">
        <v>312</v>
      </c>
      <c r="F302" s="6" t="s">
        <v>131</v>
      </c>
      <c r="G302" s="120">
        <v>4330</v>
      </c>
      <c r="H302" s="65">
        <v>95</v>
      </c>
      <c r="I302" s="65">
        <f aca="true" t="shared" si="21" ref="I302:I348">G302*H302</f>
        <v>411350</v>
      </c>
      <c r="J302" s="65">
        <v>95</v>
      </c>
      <c r="K302" s="65">
        <f t="shared" si="20"/>
        <v>411350</v>
      </c>
      <c r="L302" s="65" t="s">
        <v>530</v>
      </c>
    </row>
    <row r="303" spans="1:12" ht="11.25">
      <c r="A303" s="148"/>
      <c r="B303" s="149"/>
      <c r="C303" s="149"/>
      <c r="D303" s="6">
        <f aca="true" t="shared" si="22" ref="D303:D348">D302+1</f>
        <v>295</v>
      </c>
      <c r="E303" s="27" t="s">
        <v>313</v>
      </c>
      <c r="F303" s="6" t="s">
        <v>27</v>
      </c>
      <c r="G303" s="120">
        <v>1260</v>
      </c>
      <c r="H303" s="65">
        <v>95</v>
      </c>
      <c r="I303" s="65">
        <f t="shared" si="21"/>
        <v>119700</v>
      </c>
      <c r="J303" s="65">
        <v>95</v>
      </c>
      <c r="K303" s="65">
        <f t="shared" si="20"/>
        <v>119700</v>
      </c>
      <c r="L303" s="65" t="s">
        <v>767</v>
      </c>
    </row>
    <row r="304" spans="1:12" ht="33.75">
      <c r="A304" s="148"/>
      <c r="B304" s="149"/>
      <c r="C304" s="149"/>
      <c r="D304" s="6">
        <f t="shared" si="22"/>
        <v>296</v>
      </c>
      <c r="E304" s="27" t="s">
        <v>314</v>
      </c>
      <c r="F304" s="6" t="s">
        <v>18</v>
      </c>
      <c r="G304" s="120">
        <v>110</v>
      </c>
      <c r="H304" s="65">
        <v>41</v>
      </c>
      <c r="I304" s="65">
        <f t="shared" si="21"/>
        <v>4510</v>
      </c>
      <c r="J304" s="65">
        <v>41</v>
      </c>
      <c r="K304" s="65">
        <f t="shared" si="20"/>
        <v>4510</v>
      </c>
      <c r="L304" s="65" t="s">
        <v>531</v>
      </c>
    </row>
    <row r="305" spans="1:12" ht="11.25">
      <c r="A305" s="148"/>
      <c r="B305" s="149"/>
      <c r="C305" s="149"/>
      <c r="D305" s="6">
        <f t="shared" si="22"/>
        <v>297</v>
      </c>
      <c r="E305" s="27" t="s">
        <v>315</v>
      </c>
      <c r="F305" s="6" t="s">
        <v>21</v>
      </c>
      <c r="G305" s="120">
        <v>2940</v>
      </c>
      <c r="H305" s="65">
        <v>30</v>
      </c>
      <c r="I305" s="65">
        <f t="shared" si="21"/>
        <v>88200</v>
      </c>
      <c r="J305" s="65">
        <v>30</v>
      </c>
      <c r="K305" s="65">
        <f t="shared" si="20"/>
        <v>88200</v>
      </c>
      <c r="L305" s="65" t="s">
        <v>532</v>
      </c>
    </row>
    <row r="306" spans="1:12" ht="22.5">
      <c r="A306" s="148"/>
      <c r="B306" s="149"/>
      <c r="C306" s="149"/>
      <c r="D306" s="6">
        <f t="shared" si="22"/>
        <v>298</v>
      </c>
      <c r="E306" s="27" t="s">
        <v>316</v>
      </c>
      <c r="F306" s="6" t="s">
        <v>21</v>
      </c>
      <c r="G306" s="120">
        <v>50000</v>
      </c>
      <c r="H306" s="65">
        <v>20</v>
      </c>
      <c r="I306" s="65">
        <f t="shared" si="21"/>
        <v>1000000</v>
      </c>
      <c r="J306" s="65">
        <v>20</v>
      </c>
      <c r="K306" s="65">
        <f t="shared" si="20"/>
        <v>1000000</v>
      </c>
      <c r="L306" s="65" t="s">
        <v>768</v>
      </c>
    </row>
    <row r="307" spans="1:12" ht="22.5">
      <c r="A307" s="148"/>
      <c r="B307" s="149"/>
      <c r="C307" s="149"/>
      <c r="D307" s="6">
        <f t="shared" si="22"/>
        <v>299</v>
      </c>
      <c r="E307" s="27" t="s">
        <v>317</v>
      </c>
      <c r="F307" s="6" t="s">
        <v>27</v>
      </c>
      <c r="G307" s="120">
        <v>1630</v>
      </c>
      <c r="H307" s="65">
        <v>143</v>
      </c>
      <c r="I307" s="65">
        <f t="shared" si="21"/>
        <v>233090</v>
      </c>
      <c r="J307" s="65">
        <v>143</v>
      </c>
      <c r="K307" s="65">
        <f t="shared" si="20"/>
        <v>233090</v>
      </c>
      <c r="L307" s="65" t="s">
        <v>533</v>
      </c>
    </row>
    <row r="308" spans="1:12" ht="33.75">
      <c r="A308" s="148"/>
      <c r="B308" s="149"/>
      <c r="C308" s="149"/>
      <c r="D308" s="6">
        <f t="shared" si="22"/>
        <v>300</v>
      </c>
      <c r="E308" s="27" t="s">
        <v>572</v>
      </c>
      <c r="F308" s="6" t="s">
        <v>18</v>
      </c>
      <c r="G308" s="120">
        <v>5860</v>
      </c>
      <c r="H308" s="65">
        <v>55</v>
      </c>
      <c r="I308" s="65">
        <f t="shared" si="21"/>
        <v>322300</v>
      </c>
      <c r="J308" s="65">
        <v>55</v>
      </c>
      <c r="K308" s="65">
        <f t="shared" si="20"/>
        <v>322300</v>
      </c>
      <c r="L308" s="65" t="s">
        <v>534</v>
      </c>
    </row>
    <row r="309" spans="1:12" ht="33.75">
      <c r="A309" s="148"/>
      <c r="B309" s="149"/>
      <c r="C309" s="149"/>
      <c r="D309" s="6">
        <f t="shared" si="22"/>
        <v>301</v>
      </c>
      <c r="E309" s="27" t="s">
        <v>573</v>
      </c>
      <c r="F309" s="6" t="s">
        <v>18</v>
      </c>
      <c r="G309" s="120">
        <v>1770</v>
      </c>
      <c r="H309" s="65">
        <v>66.3</v>
      </c>
      <c r="I309" s="65">
        <f t="shared" si="21"/>
        <v>117351</v>
      </c>
      <c r="J309" s="65">
        <v>66.3</v>
      </c>
      <c r="K309" s="65">
        <f t="shared" si="20"/>
        <v>117351</v>
      </c>
      <c r="L309" s="65" t="s">
        <v>535</v>
      </c>
    </row>
    <row r="310" spans="1:12" ht="33.75">
      <c r="A310" s="148"/>
      <c r="B310" s="149"/>
      <c r="C310" s="149"/>
      <c r="D310" s="6">
        <f t="shared" si="22"/>
        <v>302</v>
      </c>
      <c r="E310" s="27" t="s">
        <v>574</v>
      </c>
      <c r="F310" s="6" t="s">
        <v>18</v>
      </c>
      <c r="G310" s="120">
        <v>1050</v>
      </c>
      <c r="H310" s="65">
        <v>70</v>
      </c>
      <c r="I310" s="65">
        <f t="shared" si="21"/>
        <v>73500</v>
      </c>
      <c r="J310" s="65">
        <v>70</v>
      </c>
      <c r="K310" s="65">
        <f t="shared" si="20"/>
        <v>73500</v>
      </c>
      <c r="L310" s="65" t="s">
        <v>536</v>
      </c>
    </row>
    <row r="311" spans="1:12" ht="22.5">
      <c r="A311" s="148"/>
      <c r="B311" s="149"/>
      <c r="C311" s="149"/>
      <c r="D311" s="6">
        <f t="shared" si="22"/>
        <v>303</v>
      </c>
      <c r="E311" s="27" t="s">
        <v>318</v>
      </c>
      <c r="F311" s="6" t="s">
        <v>131</v>
      </c>
      <c r="G311" s="120">
        <v>41000</v>
      </c>
      <c r="H311" s="65">
        <v>75</v>
      </c>
      <c r="I311" s="65">
        <f t="shared" si="21"/>
        <v>3075000</v>
      </c>
      <c r="J311" s="65">
        <v>75</v>
      </c>
      <c r="K311" s="65">
        <f t="shared" si="20"/>
        <v>3075000</v>
      </c>
      <c r="L311" s="65" t="s">
        <v>537</v>
      </c>
    </row>
    <row r="312" spans="1:12" ht="22.5">
      <c r="A312" s="148"/>
      <c r="B312" s="149"/>
      <c r="C312" s="149"/>
      <c r="D312" s="6">
        <f t="shared" si="22"/>
        <v>304</v>
      </c>
      <c r="E312" s="27" t="s">
        <v>319</v>
      </c>
      <c r="F312" s="6" t="s">
        <v>320</v>
      </c>
      <c r="G312" s="120">
        <v>21000</v>
      </c>
      <c r="H312" s="65">
        <v>55</v>
      </c>
      <c r="I312" s="65">
        <f t="shared" si="21"/>
        <v>1155000</v>
      </c>
      <c r="J312" s="65">
        <v>55</v>
      </c>
      <c r="K312" s="65">
        <f t="shared" si="20"/>
        <v>1155000</v>
      </c>
      <c r="L312" s="65" t="s">
        <v>538</v>
      </c>
    </row>
    <row r="313" spans="1:12" ht="33.75">
      <c r="A313" s="148" t="s">
        <v>321</v>
      </c>
      <c r="B313" s="149" t="s">
        <v>322</v>
      </c>
      <c r="C313" s="149" t="s">
        <v>229</v>
      </c>
      <c r="D313" s="6">
        <f t="shared" si="22"/>
        <v>305</v>
      </c>
      <c r="E313" s="27" t="s">
        <v>323</v>
      </c>
      <c r="F313" s="6" t="s">
        <v>15</v>
      </c>
      <c r="G313" s="120">
        <v>100</v>
      </c>
      <c r="H313" s="65">
        <v>317290</v>
      </c>
      <c r="I313" s="65">
        <f t="shared" si="21"/>
        <v>31729000</v>
      </c>
      <c r="J313" s="65">
        <v>317290</v>
      </c>
      <c r="K313" s="65">
        <f t="shared" si="20"/>
        <v>31729000</v>
      </c>
      <c r="L313" s="65" t="s">
        <v>539</v>
      </c>
    </row>
    <row r="314" spans="1:12" ht="11.25">
      <c r="A314" s="148"/>
      <c r="B314" s="149"/>
      <c r="C314" s="149"/>
      <c r="D314" s="6">
        <f t="shared" si="22"/>
        <v>306</v>
      </c>
      <c r="E314" s="27" t="s">
        <v>324</v>
      </c>
      <c r="F314" s="6" t="s">
        <v>18</v>
      </c>
      <c r="G314" s="120">
        <v>15000</v>
      </c>
      <c r="H314" s="65">
        <v>219</v>
      </c>
      <c r="I314" s="65">
        <f t="shared" si="21"/>
        <v>3285000</v>
      </c>
      <c r="J314" s="65">
        <v>219</v>
      </c>
      <c r="K314" s="65">
        <f t="shared" si="20"/>
        <v>3285000</v>
      </c>
      <c r="L314" s="65" t="s">
        <v>540</v>
      </c>
    </row>
    <row r="315" spans="1:12" ht="11.25">
      <c r="A315" s="148"/>
      <c r="B315" s="149"/>
      <c r="C315" s="149"/>
      <c r="D315" s="6">
        <f t="shared" si="22"/>
        <v>307</v>
      </c>
      <c r="E315" s="27" t="s">
        <v>325</v>
      </c>
      <c r="F315" s="6" t="s">
        <v>18</v>
      </c>
      <c r="G315" s="120">
        <v>50000</v>
      </c>
      <c r="H315" s="65">
        <v>67</v>
      </c>
      <c r="I315" s="65">
        <f t="shared" si="21"/>
        <v>3350000</v>
      </c>
      <c r="J315" s="65">
        <v>67</v>
      </c>
      <c r="K315" s="65">
        <f t="shared" si="20"/>
        <v>3350000</v>
      </c>
      <c r="L315" s="65" t="s">
        <v>541</v>
      </c>
    </row>
    <row r="316" spans="1:12" ht="45">
      <c r="A316" s="148"/>
      <c r="B316" s="149"/>
      <c r="C316" s="149"/>
      <c r="D316" s="6">
        <f t="shared" si="22"/>
        <v>308</v>
      </c>
      <c r="E316" s="27" t="s">
        <v>326</v>
      </c>
      <c r="F316" s="6" t="s">
        <v>327</v>
      </c>
      <c r="G316" s="120">
        <v>3500</v>
      </c>
      <c r="H316" s="65">
        <v>5940</v>
      </c>
      <c r="I316" s="65">
        <f t="shared" si="21"/>
        <v>20790000</v>
      </c>
      <c r="J316" s="65">
        <v>5940</v>
      </c>
      <c r="K316" s="65">
        <f t="shared" si="20"/>
        <v>20790000</v>
      </c>
      <c r="L316" s="65" t="s">
        <v>769</v>
      </c>
    </row>
    <row r="317" spans="1:12" ht="45">
      <c r="A317" s="148"/>
      <c r="B317" s="149"/>
      <c r="C317" s="149"/>
      <c r="D317" s="6">
        <f t="shared" si="22"/>
        <v>309</v>
      </c>
      <c r="E317" s="27" t="s">
        <v>328</v>
      </c>
      <c r="F317" s="6" t="s">
        <v>327</v>
      </c>
      <c r="G317" s="120">
        <v>1078</v>
      </c>
      <c r="H317" s="65">
        <v>5200</v>
      </c>
      <c r="I317" s="65">
        <f t="shared" si="21"/>
        <v>5605600</v>
      </c>
      <c r="J317" s="65">
        <v>5200</v>
      </c>
      <c r="K317" s="65">
        <f t="shared" si="20"/>
        <v>5605600</v>
      </c>
      <c r="L317" s="65" t="s">
        <v>542</v>
      </c>
    </row>
    <row r="318" spans="1:12" ht="45">
      <c r="A318" s="148"/>
      <c r="B318" s="149"/>
      <c r="C318" s="149"/>
      <c r="D318" s="6">
        <f t="shared" si="22"/>
        <v>310</v>
      </c>
      <c r="E318" s="27" t="s">
        <v>329</v>
      </c>
      <c r="F318" s="6" t="s">
        <v>327</v>
      </c>
      <c r="G318" s="120">
        <v>2000</v>
      </c>
      <c r="H318" s="65">
        <v>4610</v>
      </c>
      <c r="I318" s="65">
        <f t="shared" si="21"/>
        <v>9220000</v>
      </c>
      <c r="J318" s="65">
        <v>4610</v>
      </c>
      <c r="K318" s="65">
        <f t="shared" si="20"/>
        <v>9220000</v>
      </c>
      <c r="L318" s="65" t="s">
        <v>543</v>
      </c>
    </row>
    <row r="319" spans="1:12" ht="45">
      <c r="A319" s="148"/>
      <c r="B319" s="149"/>
      <c r="C319" s="149"/>
      <c r="D319" s="6">
        <f t="shared" si="22"/>
        <v>311</v>
      </c>
      <c r="E319" s="27" t="s">
        <v>330</v>
      </c>
      <c r="F319" s="6" t="s">
        <v>327</v>
      </c>
      <c r="G319" s="120">
        <v>1000</v>
      </c>
      <c r="H319" s="65">
        <v>7445</v>
      </c>
      <c r="I319" s="65">
        <f t="shared" si="21"/>
        <v>7445000</v>
      </c>
      <c r="J319" s="65">
        <v>7445</v>
      </c>
      <c r="K319" s="65">
        <f t="shared" si="20"/>
        <v>7445000</v>
      </c>
      <c r="L319" s="65" t="s">
        <v>544</v>
      </c>
    </row>
    <row r="320" spans="1:12" ht="11.25">
      <c r="A320" s="153" t="s">
        <v>331</v>
      </c>
      <c r="B320" s="156" t="s">
        <v>332</v>
      </c>
      <c r="C320" s="156" t="s">
        <v>201</v>
      </c>
      <c r="D320" s="6">
        <f t="shared" si="22"/>
        <v>312</v>
      </c>
      <c r="E320" s="27" t="s">
        <v>324</v>
      </c>
      <c r="F320" s="6" t="s">
        <v>18</v>
      </c>
      <c r="G320" s="122">
        <v>300</v>
      </c>
      <c r="H320" s="65">
        <v>219</v>
      </c>
      <c r="I320" s="65">
        <f t="shared" si="21"/>
        <v>65700</v>
      </c>
      <c r="J320" s="65">
        <v>219</v>
      </c>
      <c r="K320" s="65">
        <f t="shared" si="20"/>
        <v>65700</v>
      </c>
      <c r="L320" s="65" t="s">
        <v>540</v>
      </c>
    </row>
    <row r="321" spans="1:12" ht="11.25">
      <c r="A321" s="154"/>
      <c r="B321" s="157"/>
      <c r="C321" s="157"/>
      <c r="D321" s="6">
        <f t="shared" si="22"/>
        <v>313</v>
      </c>
      <c r="E321" s="27" t="s">
        <v>325</v>
      </c>
      <c r="F321" s="6" t="s">
        <v>18</v>
      </c>
      <c r="G321" s="122">
        <v>1200</v>
      </c>
      <c r="H321" s="65">
        <v>67</v>
      </c>
      <c r="I321" s="65">
        <f t="shared" si="21"/>
        <v>80400</v>
      </c>
      <c r="J321" s="65">
        <v>67</v>
      </c>
      <c r="K321" s="65">
        <f t="shared" si="20"/>
        <v>80400</v>
      </c>
      <c r="L321" s="65" t="s">
        <v>541</v>
      </c>
    </row>
    <row r="322" spans="1:12" ht="22.5">
      <c r="A322" s="154"/>
      <c r="B322" s="157"/>
      <c r="C322" s="157"/>
      <c r="D322" s="6">
        <f t="shared" si="22"/>
        <v>314</v>
      </c>
      <c r="E322" s="27" t="s">
        <v>333</v>
      </c>
      <c r="F322" s="6" t="s">
        <v>18</v>
      </c>
      <c r="G322" s="120">
        <v>700</v>
      </c>
      <c r="H322" s="65">
        <v>33</v>
      </c>
      <c r="I322" s="65">
        <f t="shared" si="21"/>
        <v>23100</v>
      </c>
      <c r="J322" s="65">
        <v>33</v>
      </c>
      <c r="K322" s="65">
        <f t="shared" si="20"/>
        <v>23100</v>
      </c>
      <c r="L322" s="65" t="s">
        <v>731</v>
      </c>
    </row>
    <row r="323" spans="1:12" ht="45">
      <c r="A323" s="154"/>
      <c r="B323" s="157"/>
      <c r="C323" s="157"/>
      <c r="D323" s="6">
        <f t="shared" si="22"/>
        <v>315</v>
      </c>
      <c r="E323" s="27" t="s">
        <v>326</v>
      </c>
      <c r="F323" s="6" t="s">
        <v>334</v>
      </c>
      <c r="G323" s="120">
        <v>364</v>
      </c>
      <c r="H323" s="65">
        <v>5940</v>
      </c>
      <c r="I323" s="65">
        <f t="shared" si="21"/>
        <v>2162160</v>
      </c>
      <c r="J323" s="65">
        <v>5940</v>
      </c>
      <c r="K323" s="65">
        <f t="shared" si="20"/>
        <v>2162160</v>
      </c>
      <c r="L323" s="65" t="s">
        <v>769</v>
      </c>
    </row>
    <row r="324" spans="1:12" ht="45">
      <c r="A324" s="154"/>
      <c r="B324" s="157"/>
      <c r="C324" s="157"/>
      <c r="D324" s="6">
        <f t="shared" si="22"/>
        <v>316</v>
      </c>
      <c r="E324" s="27" t="s">
        <v>328</v>
      </c>
      <c r="F324" s="6" t="s">
        <v>334</v>
      </c>
      <c r="G324" s="120">
        <v>170</v>
      </c>
      <c r="H324" s="65">
        <v>5200</v>
      </c>
      <c r="I324" s="65">
        <f t="shared" si="21"/>
        <v>884000</v>
      </c>
      <c r="J324" s="65">
        <v>5200</v>
      </c>
      <c r="K324" s="65">
        <f t="shared" si="20"/>
        <v>884000</v>
      </c>
      <c r="L324" s="65" t="s">
        <v>542</v>
      </c>
    </row>
    <row r="325" spans="1:12" ht="45">
      <c r="A325" s="154"/>
      <c r="B325" s="157"/>
      <c r="C325" s="157"/>
      <c r="D325" s="6">
        <f t="shared" si="22"/>
        <v>317</v>
      </c>
      <c r="E325" s="27" t="s">
        <v>329</v>
      </c>
      <c r="F325" s="6" t="s">
        <v>334</v>
      </c>
      <c r="G325" s="120">
        <v>199</v>
      </c>
      <c r="H325" s="65">
        <v>4610</v>
      </c>
      <c r="I325" s="65">
        <f t="shared" si="21"/>
        <v>917390</v>
      </c>
      <c r="J325" s="65">
        <v>4610</v>
      </c>
      <c r="K325" s="65">
        <f t="shared" si="20"/>
        <v>917390</v>
      </c>
      <c r="L325" s="65" t="s">
        <v>543</v>
      </c>
    </row>
    <row r="326" spans="1:12" ht="45">
      <c r="A326" s="155"/>
      <c r="B326" s="158"/>
      <c r="C326" s="158"/>
      <c r="D326" s="6">
        <f t="shared" si="22"/>
        <v>318</v>
      </c>
      <c r="E326" s="27" t="s">
        <v>335</v>
      </c>
      <c r="F326" s="6" t="s">
        <v>334</v>
      </c>
      <c r="G326" s="120">
        <v>40</v>
      </c>
      <c r="H326" s="65">
        <v>7445</v>
      </c>
      <c r="I326" s="65">
        <f t="shared" si="21"/>
        <v>297800</v>
      </c>
      <c r="J326" s="65">
        <v>7445</v>
      </c>
      <c r="K326" s="65">
        <f t="shared" si="20"/>
        <v>297800</v>
      </c>
      <c r="L326" s="65" t="s">
        <v>544</v>
      </c>
    </row>
    <row r="327" spans="1:12" ht="11.25">
      <c r="A327" s="148" t="s">
        <v>336</v>
      </c>
      <c r="B327" s="149" t="s">
        <v>37</v>
      </c>
      <c r="C327" s="149" t="s">
        <v>229</v>
      </c>
      <c r="D327" s="6">
        <f t="shared" si="22"/>
        <v>319</v>
      </c>
      <c r="E327" s="27" t="s">
        <v>337</v>
      </c>
      <c r="F327" s="6" t="s">
        <v>18</v>
      </c>
      <c r="G327" s="120">
        <v>15000</v>
      </c>
      <c r="H327" s="65">
        <v>219</v>
      </c>
      <c r="I327" s="65">
        <f t="shared" si="21"/>
        <v>3285000</v>
      </c>
      <c r="J327" s="65">
        <v>219</v>
      </c>
      <c r="K327" s="65">
        <f t="shared" si="20"/>
        <v>3285000</v>
      </c>
      <c r="L327" s="65" t="s">
        <v>540</v>
      </c>
    </row>
    <row r="328" spans="1:12" ht="11.25">
      <c r="A328" s="148"/>
      <c r="B328" s="149"/>
      <c r="C328" s="149"/>
      <c r="D328" s="6">
        <f t="shared" si="22"/>
        <v>320</v>
      </c>
      <c r="E328" s="27" t="s">
        <v>325</v>
      </c>
      <c r="F328" s="6" t="s">
        <v>18</v>
      </c>
      <c r="G328" s="120">
        <v>30000</v>
      </c>
      <c r="H328" s="65">
        <v>67</v>
      </c>
      <c r="I328" s="65">
        <f t="shared" si="21"/>
        <v>2010000</v>
      </c>
      <c r="J328" s="65">
        <v>67</v>
      </c>
      <c r="K328" s="65">
        <f t="shared" si="20"/>
        <v>2010000</v>
      </c>
      <c r="L328" s="65" t="s">
        <v>541</v>
      </c>
    </row>
    <row r="329" spans="1:12" ht="22.5">
      <c r="A329" s="148"/>
      <c r="B329" s="149"/>
      <c r="C329" s="149"/>
      <c r="D329" s="6">
        <f t="shared" si="22"/>
        <v>321</v>
      </c>
      <c r="E329" s="27" t="s">
        <v>338</v>
      </c>
      <c r="F329" s="6" t="s">
        <v>21</v>
      </c>
      <c r="G329" s="120">
        <v>30000</v>
      </c>
      <c r="H329" s="65">
        <v>265</v>
      </c>
      <c r="I329" s="65">
        <f t="shared" si="21"/>
        <v>7950000</v>
      </c>
      <c r="J329" s="65">
        <v>265</v>
      </c>
      <c r="K329" s="65">
        <f t="shared" si="20"/>
        <v>7950000</v>
      </c>
      <c r="L329" s="65" t="s">
        <v>545</v>
      </c>
    </row>
    <row r="330" spans="1:12" ht="33.75">
      <c r="A330" s="148"/>
      <c r="B330" s="149"/>
      <c r="C330" s="149"/>
      <c r="D330" s="6">
        <f t="shared" si="22"/>
        <v>322</v>
      </c>
      <c r="E330" s="27" t="s">
        <v>339</v>
      </c>
      <c r="F330" s="6" t="s">
        <v>18</v>
      </c>
      <c r="G330" s="120">
        <v>500</v>
      </c>
      <c r="H330" s="65">
        <v>355</v>
      </c>
      <c r="I330" s="65">
        <f t="shared" si="21"/>
        <v>177500</v>
      </c>
      <c r="J330" s="65">
        <v>355</v>
      </c>
      <c r="K330" s="65">
        <f t="shared" si="20"/>
        <v>177500</v>
      </c>
      <c r="L330" s="65" t="s">
        <v>546</v>
      </c>
    </row>
    <row r="331" spans="1:12" ht="45">
      <c r="A331" s="148" t="s">
        <v>340</v>
      </c>
      <c r="B331" s="149" t="s">
        <v>341</v>
      </c>
      <c r="C331" s="149" t="s">
        <v>342</v>
      </c>
      <c r="D331" s="6">
        <f t="shared" si="22"/>
        <v>323</v>
      </c>
      <c r="E331" s="27" t="s">
        <v>343</v>
      </c>
      <c r="F331" s="6" t="s">
        <v>334</v>
      </c>
      <c r="G331" s="120">
        <f>1500+866</f>
        <v>2366</v>
      </c>
      <c r="H331" s="65">
        <v>18000</v>
      </c>
      <c r="I331" s="65">
        <f t="shared" si="21"/>
        <v>42588000</v>
      </c>
      <c r="J331" s="65">
        <v>18000</v>
      </c>
      <c r="K331" s="65">
        <f t="shared" si="20"/>
        <v>42588000</v>
      </c>
      <c r="L331" s="65" t="s">
        <v>547</v>
      </c>
    </row>
    <row r="332" spans="1:12" ht="56.25">
      <c r="A332" s="148"/>
      <c r="B332" s="149"/>
      <c r="C332" s="149"/>
      <c r="D332" s="6">
        <f t="shared" si="22"/>
        <v>324</v>
      </c>
      <c r="E332" s="27" t="s">
        <v>344</v>
      </c>
      <c r="F332" s="6" t="s">
        <v>334</v>
      </c>
      <c r="G332" s="120">
        <v>200</v>
      </c>
      <c r="H332" s="65">
        <v>45000</v>
      </c>
      <c r="I332" s="65">
        <f t="shared" si="21"/>
        <v>9000000</v>
      </c>
      <c r="J332" s="65">
        <v>45000</v>
      </c>
      <c r="K332" s="65">
        <f t="shared" si="20"/>
        <v>9000000</v>
      </c>
      <c r="L332" s="65" t="s">
        <v>548</v>
      </c>
    </row>
    <row r="333" spans="1:12" ht="11.25">
      <c r="A333" s="148" t="s">
        <v>345</v>
      </c>
      <c r="B333" s="149" t="s">
        <v>139</v>
      </c>
      <c r="C333" s="149" t="s">
        <v>346</v>
      </c>
      <c r="D333" s="6">
        <f t="shared" si="22"/>
        <v>325</v>
      </c>
      <c r="E333" s="27" t="s">
        <v>347</v>
      </c>
      <c r="F333" s="6" t="s">
        <v>18</v>
      </c>
      <c r="G333" s="120">
        <v>1380</v>
      </c>
      <c r="H333" s="65">
        <v>62</v>
      </c>
      <c r="I333" s="65">
        <f t="shared" si="21"/>
        <v>85560</v>
      </c>
      <c r="J333" s="65">
        <v>62</v>
      </c>
      <c r="K333" s="65">
        <f t="shared" si="20"/>
        <v>85560</v>
      </c>
      <c r="L333" s="65" t="s">
        <v>549</v>
      </c>
    </row>
    <row r="334" spans="1:12" ht="11.25">
      <c r="A334" s="148"/>
      <c r="B334" s="149"/>
      <c r="C334" s="149"/>
      <c r="D334" s="6">
        <f t="shared" si="22"/>
        <v>326</v>
      </c>
      <c r="E334" s="27" t="s">
        <v>348</v>
      </c>
      <c r="F334" s="6" t="s">
        <v>18</v>
      </c>
      <c r="G334" s="120">
        <v>1500</v>
      </c>
      <c r="H334" s="65">
        <v>2000</v>
      </c>
      <c r="I334" s="65">
        <f t="shared" si="21"/>
        <v>3000000</v>
      </c>
      <c r="J334" s="65">
        <v>2000</v>
      </c>
      <c r="K334" s="65">
        <f t="shared" si="20"/>
        <v>3000000</v>
      </c>
      <c r="L334" s="65" t="s">
        <v>550</v>
      </c>
    </row>
    <row r="335" spans="1:12" ht="22.5">
      <c r="A335" s="148" t="s">
        <v>349</v>
      </c>
      <c r="B335" s="149" t="s">
        <v>37</v>
      </c>
      <c r="C335" s="149" t="s">
        <v>346</v>
      </c>
      <c r="D335" s="6">
        <f t="shared" si="22"/>
        <v>327</v>
      </c>
      <c r="E335" s="27" t="s">
        <v>350</v>
      </c>
      <c r="F335" s="6" t="s">
        <v>10</v>
      </c>
      <c r="G335" s="120">
        <v>296</v>
      </c>
      <c r="H335" s="65">
        <v>1590</v>
      </c>
      <c r="I335" s="65">
        <f t="shared" si="21"/>
        <v>470640</v>
      </c>
      <c r="J335" s="65">
        <v>1590</v>
      </c>
      <c r="K335" s="65">
        <f t="shared" si="20"/>
        <v>470640</v>
      </c>
      <c r="L335" s="65" t="s">
        <v>770</v>
      </c>
    </row>
    <row r="336" spans="1:12" ht="11.25">
      <c r="A336" s="148"/>
      <c r="B336" s="149"/>
      <c r="C336" s="149"/>
      <c r="D336" s="6">
        <f t="shared" si="22"/>
        <v>328</v>
      </c>
      <c r="E336" s="27" t="s">
        <v>351</v>
      </c>
      <c r="F336" s="6" t="s">
        <v>18</v>
      </c>
      <c r="G336" s="120">
        <v>200000</v>
      </c>
      <c r="H336" s="65">
        <v>8.7</v>
      </c>
      <c r="I336" s="65">
        <f t="shared" si="21"/>
        <v>1739999.9999999998</v>
      </c>
      <c r="J336" s="65">
        <v>8.7</v>
      </c>
      <c r="K336" s="65">
        <f t="shared" si="20"/>
        <v>1739999.9999999998</v>
      </c>
      <c r="L336" s="65" t="s">
        <v>771</v>
      </c>
    </row>
    <row r="337" spans="1:12" ht="11.25">
      <c r="A337" s="148"/>
      <c r="B337" s="149"/>
      <c r="C337" s="149"/>
      <c r="D337" s="6">
        <f t="shared" si="22"/>
        <v>329</v>
      </c>
      <c r="E337" s="27" t="s">
        <v>352</v>
      </c>
      <c r="F337" s="6" t="s">
        <v>353</v>
      </c>
      <c r="G337" s="120">
        <v>35000</v>
      </c>
      <c r="H337" s="65">
        <v>9.3</v>
      </c>
      <c r="I337" s="65">
        <f t="shared" si="21"/>
        <v>325500</v>
      </c>
      <c r="J337" s="65">
        <v>9.3</v>
      </c>
      <c r="K337" s="65">
        <f t="shared" si="20"/>
        <v>325500</v>
      </c>
      <c r="L337" s="65" t="s">
        <v>772</v>
      </c>
    </row>
    <row r="338" spans="1:12" ht="11.25">
      <c r="A338" s="148"/>
      <c r="B338" s="149"/>
      <c r="C338" s="149"/>
      <c r="D338" s="6">
        <f t="shared" si="22"/>
        <v>330</v>
      </c>
      <c r="E338" s="27" t="s">
        <v>354</v>
      </c>
      <c r="F338" s="6" t="s">
        <v>353</v>
      </c>
      <c r="G338" s="120">
        <v>25000</v>
      </c>
      <c r="H338" s="65">
        <v>9.5</v>
      </c>
      <c r="I338" s="65">
        <f t="shared" si="21"/>
        <v>237500</v>
      </c>
      <c r="J338" s="65">
        <v>9.5</v>
      </c>
      <c r="K338" s="65">
        <f t="shared" si="20"/>
        <v>237500</v>
      </c>
      <c r="L338" s="65" t="s">
        <v>773</v>
      </c>
    </row>
    <row r="339" spans="1:12" ht="11.25">
      <c r="A339" s="148"/>
      <c r="B339" s="149"/>
      <c r="C339" s="149"/>
      <c r="D339" s="6">
        <f t="shared" si="22"/>
        <v>331</v>
      </c>
      <c r="E339" s="27" t="s">
        <v>355</v>
      </c>
      <c r="F339" s="6" t="s">
        <v>353</v>
      </c>
      <c r="G339" s="120">
        <v>56000</v>
      </c>
      <c r="H339" s="65">
        <v>5.3</v>
      </c>
      <c r="I339" s="65">
        <f t="shared" si="21"/>
        <v>296800</v>
      </c>
      <c r="J339" s="65">
        <v>5.3</v>
      </c>
      <c r="K339" s="65">
        <f t="shared" si="20"/>
        <v>296800</v>
      </c>
      <c r="L339" s="65" t="s">
        <v>774</v>
      </c>
    </row>
    <row r="340" spans="1:12" ht="22.5">
      <c r="A340" s="148"/>
      <c r="B340" s="149"/>
      <c r="C340" s="149"/>
      <c r="D340" s="6">
        <f t="shared" si="22"/>
        <v>332</v>
      </c>
      <c r="E340" s="27" t="s">
        <v>356</v>
      </c>
      <c r="F340" s="6" t="s">
        <v>18</v>
      </c>
      <c r="G340" s="120">
        <v>120000</v>
      </c>
      <c r="H340" s="65">
        <v>7.5</v>
      </c>
      <c r="I340" s="65">
        <f t="shared" si="21"/>
        <v>900000</v>
      </c>
      <c r="J340" s="65">
        <v>7.5</v>
      </c>
      <c r="K340" s="65">
        <f t="shared" si="20"/>
        <v>900000</v>
      </c>
      <c r="L340" s="65" t="s">
        <v>775</v>
      </c>
    </row>
    <row r="341" spans="1:12" ht="11.25">
      <c r="A341" s="148"/>
      <c r="B341" s="149"/>
      <c r="C341" s="149"/>
      <c r="D341" s="6">
        <f t="shared" si="22"/>
        <v>333</v>
      </c>
      <c r="E341" s="27" t="s">
        <v>357</v>
      </c>
      <c r="F341" s="6" t="s">
        <v>353</v>
      </c>
      <c r="G341" s="120">
        <v>90000</v>
      </c>
      <c r="H341" s="65">
        <v>7</v>
      </c>
      <c r="I341" s="65">
        <f t="shared" si="21"/>
        <v>630000</v>
      </c>
      <c r="J341" s="65">
        <v>7</v>
      </c>
      <c r="K341" s="65">
        <f t="shared" si="20"/>
        <v>630000</v>
      </c>
      <c r="L341" s="65" t="s">
        <v>776</v>
      </c>
    </row>
    <row r="342" spans="1:12" ht="22.5">
      <c r="A342" s="148"/>
      <c r="B342" s="149"/>
      <c r="C342" s="149"/>
      <c r="D342" s="6">
        <f t="shared" si="22"/>
        <v>334</v>
      </c>
      <c r="E342" s="27" t="s">
        <v>358</v>
      </c>
      <c r="F342" s="6" t="s">
        <v>18</v>
      </c>
      <c r="G342" s="120">
        <v>50000</v>
      </c>
      <c r="H342" s="65">
        <v>52</v>
      </c>
      <c r="I342" s="65">
        <f t="shared" si="21"/>
        <v>2600000</v>
      </c>
      <c r="J342" s="65">
        <v>52</v>
      </c>
      <c r="K342" s="65">
        <f t="shared" si="20"/>
        <v>2600000</v>
      </c>
      <c r="L342" s="65" t="s">
        <v>777</v>
      </c>
    </row>
    <row r="343" spans="1:12" ht="22.5">
      <c r="A343" s="148"/>
      <c r="B343" s="149"/>
      <c r="C343" s="149"/>
      <c r="D343" s="6">
        <f t="shared" si="22"/>
        <v>335</v>
      </c>
      <c r="E343" s="27" t="s">
        <v>359</v>
      </c>
      <c r="F343" s="6" t="s">
        <v>353</v>
      </c>
      <c r="G343" s="120">
        <v>13000</v>
      </c>
      <c r="H343" s="65">
        <v>0.66</v>
      </c>
      <c r="I343" s="65">
        <f t="shared" si="21"/>
        <v>8580</v>
      </c>
      <c r="J343" s="65">
        <v>0.66</v>
      </c>
      <c r="K343" s="65">
        <f t="shared" si="20"/>
        <v>8580</v>
      </c>
      <c r="L343" s="65" t="s">
        <v>778</v>
      </c>
    </row>
    <row r="344" spans="1:12" ht="22.5">
      <c r="A344" s="148" t="s">
        <v>360</v>
      </c>
      <c r="B344" s="149" t="s">
        <v>37</v>
      </c>
      <c r="C344" s="149" t="s">
        <v>229</v>
      </c>
      <c r="D344" s="6">
        <f t="shared" si="22"/>
        <v>336</v>
      </c>
      <c r="E344" s="27" t="s">
        <v>361</v>
      </c>
      <c r="F344" s="6" t="s">
        <v>362</v>
      </c>
      <c r="G344" s="120">
        <v>1200</v>
      </c>
      <c r="H344" s="65">
        <v>650</v>
      </c>
      <c r="I344" s="65">
        <f t="shared" si="21"/>
        <v>780000</v>
      </c>
      <c r="J344" s="65">
        <v>650</v>
      </c>
      <c r="K344" s="65">
        <f t="shared" si="20"/>
        <v>780000</v>
      </c>
      <c r="L344" s="65" t="s">
        <v>551</v>
      </c>
    </row>
    <row r="345" spans="1:12" ht="22.5">
      <c r="A345" s="148"/>
      <c r="B345" s="149"/>
      <c r="C345" s="149"/>
      <c r="D345" s="6">
        <f t="shared" si="22"/>
        <v>337</v>
      </c>
      <c r="E345" s="27" t="s">
        <v>363</v>
      </c>
      <c r="F345" s="6" t="s">
        <v>362</v>
      </c>
      <c r="G345" s="120">
        <v>1200</v>
      </c>
      <c r="H345" s="65">
        <v>1190</v>
      </c>
      <c r="I345" s="65">
        <f t="shared" si="21"/>
        <v>1428000</v>
      </c>
      <c r="J345" s="65">
        <v>1190</v>
      </c>
      <c r="K345" s="65">
        <f aca="true" t="shared" si="23" ref="K345:K353">G345*J345</f>
        <v>1428000</v>
      </c>
      <c r="L345" s="65" t="s">
        <v>779</v>
      </c>
    </row>
    <row r="346" spans="1:12" ht="22.5">
      <c r="A346" s="148"/>
      <c r="B346" s="149"/>
      <c r="C346" s="149"/>
      <c r="D346" s="6">
        <f t="shared" si="22"/>
        <v>338</v>
      </c>
      <c r="E346" s="27" t="s">
        <v>364</v>
      </c>
      <c r="F346" s="6" t="s">
        <v>362</v>
      </c>
      <c r="G346" s="120">
        <v>200</v>
      </c>
      <c r="H346" s="65">
        <v>1235</v>
      </c>
      <c r="I346" s="65">
        <f t="shared" si="21"/>
        <v>247000</v>
      </c>
      <c r="J346" s="65">
        <v>1235</v>
      </c>
      <c r="K346" s="65">
        <f t="shared" si="23"/>
        <v>247000</v>
      </c>
      <c r="L346" s="65" t="s">
        <v>780</v>
      </c>
    </row>
    <row r="347" spans="1:12" ht="67.5">
      <c r="A347" s="7" t="s">
        <v>365</v>
      </c>
      <c r="B347" s="8" t="s">
        <v>37</v>
      </c>
      <c r="C347" s="8" t="s">
        <v>229</v>
      </c>
      <c r="D347" s="6">
        <f t="shared" si="22"/>
        <v>339</v>
      </c>
      <c r="E347" s="27" t="s">
        <v>366</v>
      </c>
      <c r="F347" s="6" t="s">
        <v>362</v>
      </c>
      <c r="G347" s="120">
        <v>975</v>
      </c>
      <c r="H347" s="65">
        <v>18015</v>
      </c>
      <c r="I347" s="65">
        <f t="shared" si="21"/>
        <v>17564625</v>
      </c>
      <c r="J347" s="65">
        <v>18015</v>
      </c>
      <c r="K347" s="65">
        <f t="shared" si="23"/>
        <v>17564625</v>
      </c>
      <c r="L347" s="65" t="s">
        <v>552</v>
      </c>
    </row>
    <row r="348" spans="1:12" ht="67.5">
      <c r="A348" s="7" t="s">
        <v>367</v>
      </c>
      <c r="B348" s="8" t="s">
        <v>37</v>
      </c>
      <c r="C348" s="8" t="s">
        <v>229</v>
      </c>
      <c r="D348" s="6">
        <f t="shared" si="22"/>
        <v>340</v>
      </c>
      <c r="E348" s="27" t="s">
        <v>368</v>
      </c>
      <c r="F348" s="6" t="s">
        <v>362</v>
      </c>
      <c r="G348" s="120">
        <v>1000</v>
      </c>
      <c r="H348" s="65">
        <v>9470</v>
      </c>
      <c r="I348" s="65">
        <f t="shared" si="21"/>
        <v>9470000</v>
      </c>
      <c r="J348" s="65">
        <v>9470</v>
      </c>
      <c r="K348" s="65">
        <f t="shared" si="23"/>
        <v>9470000</v>
      </c>
      <c r="L348" s="65" t="s">
        <v>781</v>
      </c>
    </row>
    <row r="349" spans="1:14" ht="11.25">
      <c r="A349" s="40"/>
      <c r="B349" s="40"/>
      <c r="C349" s="40"/>
      <c r="D349" s="40"/>
      <c r="E349" s="74" t="s">
        <v>409</v>
      </c>
      <c r="F349" s="40"/>
      <c r="G349" s="123"/>
      <c r="H349" s="21"/>
      <c r="I349" s="21">
        <f>SUM(I174:I348)</f>
        <v>831697430.5</v>
      </c>
      <c r="J349" s="21"/>
      <c r="K349" s="21">
        <f>SUM(K174:K348)</f>
        <v>831697430.5</v>
      </c>
      <c r="L349" s="27"/>
      <c r="M349" s="41">
        <f>K349+K173+K23</f>
        <v>1783665320.7</v>
      </c>
      <c r="N349" s="41">
        <f>I349+I173+I23</f>
        <v>1785095000.7</v>
      </c>
    </row>
    <row r="350" spans="1:12" ht="22.5">
      <c r="A350" s="148" t="s">
        <v>308</v>
      </c>
      <c r="B350" s="149" t="s">
        <v>37</v>
      </c>
      <c r="C350" s="149" t="s">
        <v>309</v>
      </c>
      <c r="D350" s="76">
        <v>341</v>
      </c>
      <c r="E350" s="77" t="s">
        <v>575</v>
      </c>
      <c r="F350" s="12" t="s">
        <v>131</v>
      </c>
      <c r="G350" s="120">
        <v>20000</v>
      </c>
      <c r="H350" s="78">
        <v>66.2</v>
      </c>
      <c r="I350" s="10">
        <f>G350*H350</f>
        <v>1324000</v>
      </c>
      <c r="J350" s="28">
        <v>66.2</v>
      </c>
      <c r="K350" s="65">
        <f t="shared" si="23"/>
        <v>1324000</v>
      </c>
      <c r="L350" s="77" t="s">
        <v>782</v>
      </c>
    </row>
    <row r="351" spans="1:12" ht="22.5">
      <c r="A351" s="148"/>
      <c r="B351" s="149"/>
      <c r="C351" s="149"/>
      <c r="D351" s="76">
        <f>D350+1</f>
        <v>342</v>
      </c>
      <c r="E351" s="77" t="s">
        <v>576</v>
      </c>
      <c r="F351" s="12" t="s">
        <v>131</v>
      </c>
      <c r="G351" s="120">
        <v>20000</v>
      </c>
      <c r="H351" s="78">
        <v>101.8</v>
      </c>
      <c r="I351" s="10">
        <f>G351*H351</f>
        <v>2036000</v>
      </c>
      <c r="J351" s="28">
        <v>101.8</v>
      </c>
      <c r="K351" s="65">
        <f t="shared" si="23"/>
        <v>2036000</v>
      </c>
      <c r="L351" s="77" t="s">
        <v>783</v>
      </c>
    </row>
    <row r="352" spans="1:12" ht="33.75">
      <c r="A352" s="148"/>
      <c r="B352" s="149"/>
      <c r="C352" s="149"/>
      <c r="D352" s="76">
        <f>D351+1</f>
        <v>343</v>
      </c>
      <c r="E352" s="77" t="s">
        <v>577</v>
      </c>
      <c r="F352" s="12" t="s">
        <v>304</v>
      </c>
      <c r="G352" s="120">
        <v>550</v>
      </c>
      <c r="H352" s="78">
        <v>5166.5</v>
      </c>
      <c r="I352" s="10">
        <f>G352*H352</f>
        <v>2841575</v>
      </c>
      <c r="J352" s="28">
        <v>5166.5</v>
      </c>
      <c r="K352" s="65">
        <f t="shared" si="23"/>
        <v>2841575</v>
      </c>
      <c r="L352" s="77" t="s">
        <v>784</v>
      </c>
    </row>
    <row r="353" spans="1:12" ht="33.75">
      <c r="A353" s="148"/>
      <c r="B353" s="149"/>
      <c r="C353" s="149"/>
      <c r="D353" s="76">
        <f>D352+1</f>
        <v>344</v>
      </c>
      <c r="E353" s="77" t="s">
        <v>578</v>
      </c>
      <c r="F353" s="12" t="s">
        <v>304</v>
      </c>
      <c r="G353" s="120">
        <v>1100</v>
      </c>
      <c r="H353" s="78">
        <v>3503.65</v>
      </c>
      <c r="I353" s="10">
        <f>G353*H353</f>
        <v>3854015</v>
      </c>
      <c r="J353" s="28">
        <v>3503.65</v>
      </c>
      <c r="K353" s="65">
        <f t="shared" si="23"/>
        <v>3854015</v>
      </c>
      <c r="L353" s="77" t="s">
        <v>785</v>
      </c>
    </row>
    <row r="354" spans="1:13" ht="11.25">
      <c r="A354" s="66"/>
      <c r="B354" s="67"/>
      <c r="C354" s="67"/>
      <c r="D354" s="79"/>
      <c r="E354" s="80" t="s">
        <v>409</v>
      </c>
      <c r="F354" s="81"/>
      <c r="G354" s="124"/>
      <c r="H354" s="83"/>
      <c r="I354" s="84">
        <f>SUM(I350:I353)</f>
        <v>10055590</v>
      </c>
      <c r="J354" s="84"/>
      <c r="K354" s="84">
        <f>SUM(K350:K353)</f>
        <v>10055590</v>
      </c>
      <c r="L354" s="27"/>
      <c r="M354" s="41"/>
    </row>
    <row r="355" spans="1:12" ht="112.5">
      <c r="A355" s="153" t="s">
        <v>579</v>
      </c>
      <c r="B355" s="149" t="s">
        <v>139</v>
      </c>
      <c r="C355" s="156" t="s">
        <v>580</v>
      </c>
      <c r="D355" s="6">
        <v>345</v>
      </c>
      <c r="E355" s="77" t="s">
        <v>581</v>
      </c>
      <c r="F355" s="12" t="s">
        <v>15</v>
      </c>
      <c r="G355" s="120">
        <v>1</v>
      </c>
      <c r="H355" s="85">
        <v>132000</v>
      </c>
      <c r="I355" s="86">
        <f aca="true" t="shared" si="24" ref="I355:I364">G355*H355</f>
        <v>132000</v>
      </c>
      <c r="J355" s="28">
        <v>132000</v>
      </c>
      <c r="K355" s="65">
        <f aca="true" t="shared" si="25" ref="K355:K363">J355*G355</f>
        <v>132000</v>
      </c>
      <c r="L355" s="77" t="s">
        <v>786</v>
      </c>
    </row>
    <row r="356" spans="1:12" ht="22.5">
      <c r="A356" s="154"/>
      <c r="B356" s="149"/>
      <c r="C356" s="157"/>
      <c r="D356" s="6">
        <f>D355+1</f>
        <v>346</v>
      </c>
      <c r="E356" s="77" t="s">
        <v>347</v>
      </c>
      <c r="F356" s="12" t="s">
        <v>18</v>
      </c>
      <c r="G356" s="120">
        <v>1</v>
      </c>
      <c r="H356" s="85">
        <v>64</v>
      </c>
      <c r="I356" s="86">
        <f t="shared" si="24"/>
        <v>64</v>
      </c>
      <c r="J356" s="28">
        <v>64</v>
      </c>
      <c r="K356" s="65">
        <f t="shared" si="25"/>
        <v>64</v>
      </c>
      <c r="L356" s="77" t="s">
        <v>905</v>
      </c>
    </row>
    <row r="357" spans="1:12" ht="33.75">
      <c r="A357" s="154"/>
      <c r="B357" s="149"/>
      <c r="C357" s="157"/>
      <c r="D357" s="6">
        <f aca="true" t="shared" si="26" ref="D357:D364">D356+1</f>
        <v>347</v>
      </c>
      <c r="E357" s="77" t="s">
        <v>348</v>
      </c>
      <c r="F357" s="12" t="s">
        <v>18</v>
      </c>
      <c r="G357" s="120">
        <v>30</v>
      </c>
      <c r="H357" s="85">
        <v>1799</v>
      </c>
      <c r="I357" s="86">
        <f t="shared" si="24"/>
        <v>53970</v>
      </c>
      <c r="J357" s="28">
        <v>1799</v>
      </c>
      <c r="K357" s="65">
        <f t="shared" si="25"/>
        <v>53970</v>
      </c>
      <c r="L357" s="77" t="s">
        <v>787</v>
      </c>
    </row>
    <row r="358" spans="1:12" ht="66.75">
      <c r="A358" s="154"/>
      <c r="B358" s="149"/>
      <c r="C358" s="157"/>
      <c r="D358" s="6">
        <f t="shared" si="26"/>
        <v>348</v>
      </c>
      <c r="E358" s="77" t="s">
        <v>582</v>
      </c>
      <c r="F358" s="12" t="s">
        <v>334</v>
      </c>
      <c r="G358" s="120">
        <v>110</v>
      </c>
      <c r="H358" s="86">
        <v>313999</v>
      </c>
      <c r="I358" s="86">
        <f t="shared" si="24"/>
        <v>34539890</v>
      </c>
      <c r="J358" s="28">
        <v>313999</v>
      </c>
      <c r="K358" s="65">
        <f t="shared" si="25"/>
        <v>34539890</v>
      </c>
      <c r="L358" s="77" t="s">
        <v>788</v>
      </c>
    </row>
    <row r="359" spans="1:12" ht="67.5">
      <c r="A359" s="154"/>
      <c r="B359" s="149"/>
      <c r="C359" s="157"/>
      <c r="D359" s="6">
        <f t="shared" si="26"/>
        <v>349</v>
      </c>
      <c r="E359" s="77" t="s">
        <v>583</v>
      </c>
      <c r="F359" s="12" t="s">
        <v>334</v>
      </c>
      <c r="G359" s="120">
        <v>1</v>
      </c>
      <c r="H359" s="85">
        <v>256000</v>
      </c>
      <c r="I359" s="86">
        <f t="shared" si="24"/>
        <v>256000</v>
      </c>
      <c r="J359" s="28">
        <v>256000</v>
      </c>
      <c r="K359" s="65">
        <f t="shared" si="25"/>
        <v>256000</v>
      </c>
      <c r="L359" s="77" t="s">
        <v>789</v>
      </c>
    </row>
    <row r="360" spans="1:12" ht="66.75">
      <c r="A360" s="154"/>
      <c r="B360" s="149"/>
      <c r="C360" s="157"/>
      <c r="D360" s="6">
        <f t="shared" si="26"/>
        <v>350</v>
      </c>
      <c r="E360" s="77" t="s">
        <v>584</v>
      </c>
      <c r="F360" s="12" t="s">
        <v>334</v>
      </c>
      <c r="G360" s="120">
        <v>1</v>
      </c>
      <c r="H360" s="85">
        <v>238000</v>
      </c>
      <c r="I360" s="86">
        <f t="shared" si="24"/>
        <v>238000</v>
      </c>
      <c r="J360" s="28">
        <v>238000</v>
      </c>
      <c r="K360" s="65">
        <f t="shared" si="25"/>
        <v>238000</v>
      </c>
      <c r="L360" s="77" t="s">
        <v>790</v>
      </c>
    </row>
    <row r="361" spans="1:12" ht="33.75">
      <c r="A361" s="154"/>
      <c r="B361" s="149"/>
      <c r="C361" s="157"/>
      <c r="D361" s="6">
        <f t="shared" si="26"/>
        <v>351</v>
      </c>
      <c r="E361" s="77" t="s">
        <v>585</v>
      </c>
      <c r="F361" s="12" t="s">
        <v>131</v>
      </c>
      <c r="G361" s="120">
        <v>1</v>
      </c>
      <c r="H361" s="85">
        <v>999</v>
      </c>
      <c r="I361" s="86">
        <f t="shared" si="24"/>
        <v>999</v>
      </c>
      <c r="J361" s="28">
        <v>999</v>
      </c>
      <c r="K361" s="65">
        <f t="shared" si="25"/>
        <v>999</v>
      </c>
      <c r="L361" s="77" t="s">
        <v>791</v>
      </c>
    </row>
    <row r="362" spans="1:12" ht="56.25">
      <c r="A362" s="154"/>
      <c r="B362" s="149"/>
      <c r="C362" s="157"/>
      <c r="D362" s="6">
        <f t="shared" si="26"/>
        <v>352</v>
      </c>
      <c r="E362" s="77" t="s">
        <v>586</v>
      </c>
      <c r="F362" s="12" t="s">
        <v>131</v>
      </c>
      <c r="G362" s="120">
        <v>1</v>
      </c>
      <c r="H362" s="85">
        <v>1060</v>
      </c>
      <c r="I362" s="86">
        <f t="shared" si="24"/>
        <v>1060</v>
      </c>
      <c r="J362" s="28">
        <v>1060</v>
      </c>
      <c r="K362" s="65">
        <f t="shared" si="25"/>
        <v>1060</v>
      </c>
      <c r="L362" s="77" t="s">
        <v>792</v>
      </c>
    </row>
    <row r="363" spans="1:12" ht="101.25">
      <c r="A363" s="154"/>
      <c r="B363" s="149"/>
      <c r="C363" s="157"/>
      <c r="D363" s="6">
        <f t="shared" si="26"/>
        <v>353</v>
      </c>
      <c r="E363" s="77" t="s">
        <v>587</v>
      </c>
      <c r="F363" s="12" t="s">
        <v>15</v>
      </c>
      <c r="G363" s="120">
        <v>2</v>
      </c>
      <c r="H363" s="87">
        <v>349999</v>
      </c>
      <c r="I363" s="86">
        <f t="shared" si="24"/>
        <v>699998</v>
      </c>
      <c r="J363" s="28">
        <v>349999</v>
      </c>
      <c r="K363" s="65">
        <f t="shared" si="25"/>
        <v>699998</v>
      </c>
      <c r="L363" s="77" t="s">
        <v>793</v>
      </c>
    </row>
    <row r="364" spans="1:12" ht="22.5">
      <c r="A364" s="155"/>
      <c r="B364" s="149"/>
      <c r="C364" s="158"/>
      <c r="D364" s="6">
        <f t="shared" si="26"/>
        <v>354</v>
      </c>
      <c r="E364" s="77" t="s">
        <v>588</v>
      </c>
      <c r="F364" s="12" t="s">
        <v>15</v>
      </c>
      <c r="G364" s="120">
        <v>1</v>
      </c>
      <c r="H364" s="88">
        <v>0</v>
      </c>
      <c r="I364" s="89">
        <f t="shared" si="24"/>
        <v>0</v>
      </c>
      <c r="J364" s="28">
        <v>0</v>
      </c>
      <c r="K364" s="65">
        <v>0</v>
      </c>
      <c r="L364" s="77" t="s">
        <v>799</v>
      </c>
    </row>
    <row r="365" spans="1:12" ht="11.25">
      <c r="A365" s="64"/>
      <c r="B365" s="64"/>
      <c r="C365" s="64"/>
      <c r="D365" s="64"/>
      <c r="E365" s="80" t="s">
        <v>409</v>
      </c>
      <c r="F365" s="81"/>
      <c r="G365" s="124"/>
      <c r="H365" s="90"/>
      <c r="I365" s="91">
        <f>SUM(I355:I364)</f>
        <v>35921981</v>
      </c>
      <c r="J365" s="91"/>
      <c r="K365" s="91">
        <f>SUM(K355:K364)</f>
        <v>35921981</v>
      </c>
      <c r="L365" s="77"/>
    </row>
    <row r="366" spans="1:12" ht="112.5">
      <c r="A366" s="64" t="s">
        <v>589</v>
      </c>
      <c r="B366" s="6" t="s">
        <v>37</v>
      </c>
      <c r="C366" s="6" t="s">
        <v>346</v>
      </c>
      <c r="D366" s="6">
        <v>355</v>
      </c>
      <c r="E366" s="17" t="s">
        <v>590</v>
      </c>
      <c r="F366" s="12" t="s">
        <v>15</v>
      </c>
      <c r="G366" s="125">
        <v>861</v>
      </c>
      <c r="H366" s="93">
        <v>47999</v>
      </c>
      <c r="I366" s="86">
        <f>G366*H366</f>
        <v>41327139</v>
      </c>
      <c r="J366" s="28">
        <v>47999</v>
      </c>
      <c r="K366" s="65">
        <f>J366*G366</f>
        <v>41327139</v>
      </c>
      <c r="L366" s="77" t="s">
        <v>794</v>
      </c>
    </row>
    <row r="367" spans="1:12" ht="11.25">
      <c r="A367" s="94"/>
      <c r="B367" s="94"/>
      <c r="C367" s="94"/>
      <c r="D367" s="95"/>
      <c r="E367" s="96" t="s">
        <v>409</v>
      </c>
      <c r="F367" s="97"/>
      <c r="G367" s="126"/>
      <c r="H367" s="98"/>
      <c r="I367" s="99">
        <f>SUM(I366:I366)</f>
        <v>41327139</v>
      </c>
      <c r="J367" s="99"/>
      <c r="K367" s="99">
        <f>SUM(K366:K366)</f>
        <v>41327139</v>
      </c>
      <c r="L367" s="77"/>
    </row>
    <row r="368" spans="1:12" ht="67.5">
      <c r="A368" s="153" t="s">
        <v>591</v>
      </c>
      <c r="B368" s="156" t="s">
        <v>139</v>
      </c>
      <c r="C368" s="156" t="s">
        <v>346</v>
      </c>
      <c r="D368" s="6">
        <v>356</v>
      </c>
      <c r="E368" s="17" t="s">
        <v>592</v>
      </c>
      <c r="F368" s="12" t="s">
        <v>15</v>
      </c>
      <c r="G368" s="120">
        <v>1600</v>
      </c>
      <c r="H368" s="86">
        <v>56999</v>
      </c>
      <c r="I368" s="86">
        <f>G368*H368</f>
        <v>91198400</v>
      </c>
      <c r="J368" s="28">
        <v>56999</v>
      </c>
      <c r="K368" s="65">
        <f>J368*G368</f>
        <v>91198400</v>
      </c>
      <c r="L368" s="77" t="s">
        <v>795</v>
      </c>
    </row>
    <row r="369" spans="1:12" ht="90">
      <c r="A369" s="154"/>
      <c r="B369" s="157"/>
      <c r="C369" s="157"/>
      <c r="D369" s="6">
        <f>D368+1</f>
        <v>357</v>
      </c>
      <c r="E369" s="17" t="s">
        <v>593</v>
      </c>
      <c r="F369" s="12" t="s">
        <v>15</v>
      </c>
      <c r="G369" s="120">
        <v>180</v>
      </c>
      <c r="H369" s="86">
        <v>53999</v>
      </c>
      <c r="I369" s="86">
        <f>G369*H369</f>
        <v>9719820</v>
      </c>
      <c r="J369" s="28">
        <v>53999</v>
      </c>
      <c r="K369" s="65">
        <f>J369*G369</f>
        <v>9719820</v>
      </c>
      <c r="L369" s="77" t="s">
        <v>796</v>
      </c>
    </row>
    <row r="370" spans="1:12" ht="112.5">
      <c r="A370" s="154"/>
      <c r="B370" s="157"/>
      <c r="C370" s="157"/>
      <c r="D370" s="6">
        <f>D369+1</f>
        <v>358</v>
      </c>
      <c r="E370" s="17" t="s">
        <v>594</v>
      </c>
      <c r="F370" s="12" t="s">
        <v>334</v>
      </c>
      <c r="G370" s="120">
        <v>100</v>
      </c>
      <c r="H370" s="86">
        <v>41890</v>
      </c>
      <c r="I370" s="86">
        <f>G370*H370</f>
        <v>4189000</v>
      </c>
      <c r="J370" s="28">
        <v>41890</v>
      </c>
      <c r="K370" s="65">
        <f>J370*G370</f>
        <v>4189000</v>
      </c>
      <c r="L370" s="77" t="s">
        <v>797</v>
      </c>
    </row>
    <row r="371" spans="1:12" ht="78.75">
      <c r="A371" s="155"/>
      <c r="B371" s="158"/>
      <c r="C371" s="158"/>
      <c r="D371" s="6">
        <f>D370+1</f>
        <v>359</v>
      </c>
      <c r="E371" s="17" t="s">
        <v>595</v>
      </c>
      <c r="F371" s="12" t="s">
        <v>334</v>
      </c>
      <c r="G371" s="120">
        <v>3</v>
      </c>
      <c r="H371" s="86">
        <v>53500</v>
      </c>
      <c r="I371" s="86">
        <f>G371*H371</f>
        <v>160500</v>
      </c>
      <c r="J371" s="28">
        <v>53500</v>
      </c>
      <c r="K371" s="65">
        <f>J371*G371</f>
        <v>160500</v>
      </c>
      <c r="L371" s="77" t="s">
        <v>798</v>
      </c>
    </row>
    <row r="372" spans="1:12" ht="11.25">
      <c r="A372" s="7"/>
      <c r="B372" s="7"/>
      <c r="C372" s="7"/>
      <c r="D372" s="64"/>
      <c r="E372" s="80" t="s">
        <v>409</v>
      </c>
      <c r="F372" s="81"/>
      <c r="G372" s="124"/>
      <c r="H372" s="100"/>
      <c r="I372" s="100">
        <f>SUM(I368:I371)</f>
        <v>105267720</v>
      </c>
      <c r="J372" s="100"/>
      <c r="K372" s="100">
        <f>SUM(K368:K371)</f>
        <v>105267720</v>
      </c>
      <c r="L372" s="77"/>
    </row>
    <row r="373" spans="1:12" ht="22.5">
      <c r="A373" s="153" t="s">
        <v>596</v>
      </c>
      <c r="B373" s="156" t="s">
        <v>37</v>
      </c>
      <c r="C373" s="156" t="s">
        <v>597</v>
      </c>
      <c r="D373" s="6">
        <v>360</v>
      </c>
      <c r="E373" s="17" t="s">
        <v>338</v>
      </c>
      <c r="F373" s="12" t="s">
        <v>21</v>
      </c>
      <c r="G373" s="120">
        <v>6000</v>
      </c>
      <c r="H373" s="101">
        <v>265</v>
      </c>
      <c r="I373" s="101">
        <f aca="true" t="shared" si="27" ref="I373:I384">G373*H373</f>
        <v>1590000</v>
      </c>
      <c r="J373" s="65">
        <v>265</v>
      </c>
      <c r="K373" s="28">
        <f aca="true" t="shared" si="28" ref="K373:K384">G373*J373</f>
        <v>1590000</v>
      </c>
      <c r="L373" s="131" t="s">
        <v>800</v>
      </c>
    </row>
    <row r="374" spans="1:12" ht="33.75">
      <c r="A374" s="154"/>
      <c r="B374" s="157"/>
      <c r="C374" s="157"/>
      <c r="D374" s="6">
        <f>D373+1</f>
        <v>361</v>
      </c>
      <c r="E374" s="17" t="s">
        <v>339</v>
      </c>
      <c r="F374" s="12" t="s">
        <v>18</v>
      </c>
      <c r="G374" s="120">
        <v>1</v>
      </c>
      <c r="H374" s="101">
        <v>355</v>
      </c>
      <c r="I374" s="101">
        <f t="shared" si="27"/>
        <v>355</v>
      </c>
      <c r="J374" s="65">
        <v>355</v>
      </c>
      <c r="K374" s="28">
        <f t="shared" si="28"/>
        <v>355</v>
      </c>
      <c r="L374" s="131" t="s">
        <v>801</v>
      </c>
    </row>
    <row r="375" spans="1:12" ht="11.25">
      <c r="A375" s="154"/>
      <c r="B375" s="157"/>
      <c r="C375" s="157"/>
      <c r="D375" s="6">
        <f aca="true" t="shared" si="29" ref="D375:D384">D374+1</f>
        <v>362</v>
      </c>
      <c r="E375" s="17" t="s">
        <v>209</v>
      </c>
      <c r="F375" s="12" t="s">
        <v>18</v>
      </c>
      <c r="G375" s="120">
        <v>800</v>
      </c>
      <c r="H375" s="101">
        <v>7</v>
      </c>
      <c r="I375" s="101">
        <f t="shared" si="27"/>
        <v>5600</v>
      </c>
      <c r="J375" s="28">
        <v>7</v>
      </c>
      <c r="K375" s="28">
        <f t="shared" si="28"/>
        <v>5600</v>
      </c>
      <c r="L375" s="131" t="s">
        <v>802</v>
      </c>
    </row>
    <row r="376" spans="1:12" ht="33.75">
      <c r="A376" s="154"/>
      <c r="B376" s="157"/>
      <c r="C376" s="157"/>
      <c r="D376" s="6">
        <f t="shared" si="29"/>
        <v>363</v>
      </c>
      <c r="E376" s="17" t="s">
        <v>598</v>
      </c>
      <c r="F376" s="12" t="s">
        <v>21</v>
      </c>
      <c r="G376" s="120">
        <v>800</v>
      </c>
      <c r="H376" s="101">
        <v>605</v>
      </c>
      <c r="I376" s="101">
        <f t="shared" si="27"/>
        <v>484000</v>
      </c>
      <c r="J376" s="28">
        <v>605</v>
      </c>
      <c r="K376" s="28">
        <f t="shared" si="28"/>
        <v>484000</v>
      </c>
      <c r="L376" s="131" t="s">
        <v>803</v>
      </c>
    </row>
    <row r="377" spans="1:12" ht="33.75">
      <c r="A377" s="154"/>
      <c r="B377" s="157"/>
      <c r="C377" s="157"/>
      <c r="D377" s="6">
        <f t="shared" si="29"/>
        <v>364</v>
      </c>
      <c r="E377" s="17" t="s">
        <v>599</v>
      </c>
      <c r="F377" s="12" t="s">
        <v>21</v>
      </c>
      <c r="G377" s="120">
        <v>5800</v>
      </c>
      <c r="H377" s="101">
        <v>182</v>
      </c>
      <c r="I377" s="101">
        <f t="shared" si="27"/>
        <v>1055600</v>
      </c>
      <c r="J377" s="28">
        <v>182</v>
      </c>
      <c r="K377" s="28">
        <f t="shared" si="28"/>
        <v>1055600</v>
      </c>
      <c r="L377" s="131" t="s">
        <v>804</v>
      </c>
    </row>
    <row r="378" spans="1:12" ht="33.75">
      <c r="A378" s="154"/>
      <c r="B378" s="157"/>
      <c r="C378" s="157"/>
      <c r="D378" s="6">
        <f t="shared" si="29"/>
        <v>365</v>
      </c>
      <c r="E378" s="17" t="s">
        <v>600</v>
      </c>
      <c r="F378" s="12" t="s">
        <v>21</v>
      </c>
      <c r="G378" s="120">
        <v>900</v>
      </c>
      <c r="H378" s="101">
        <v>350</v>
      </c>
      <c r="I378" s="101">
        <f t="shared" si="27"/>
        <v>315000</v>
      </c>
      <c r="J378" s="28">
        <v>350</v>
      </c>
      <c r="K378" s="28">
        <f t="shared" si="28"/>
        <v>315000</v>
      </c>
      <c r="L378" s="131" t="s">
        <v>805</v>
      </c>
    </row>
    <row r="379" spans="1:12" ht="22.5">
      <c r="A379" s="154"/>
      <c r="B379" s="157"/>
      <c r="C379" s="157"/>
      <c r="D379" s="6">
        <f t="shared" si="29"/>
        <v>366</v>
      </c>
      <c r="E379" s="17" t="s">
        <v>601</v>
      </c>
      <c r="F379" s="12" t="s">
        <v>21</v>
      </c>
      <c r="G379" s="120">
        <v>1</v>
      </c>
      <c r="H379" s="101">
        <v>187.38</v>
      </c>
      <c r="I379" s="101">
        <f t="shared" si="27"/>
        <v>187.38</v>
      </c>
      <c r="J379" s="28">
        <v>187</v>
      </c>
      <c r="K379" s="28">
        <f t="shared" si="28"/>
        <v>187</v>
      </c>
      <c r="L379" s="131" t="s">
        <v>808</v>
      </c>
    </row>
    <row r="380" spans="1:12" ht="22.5">
      <c r="A380" s="154"/>
      <c r="B380" s="157"/>
      <c r="C380" s="157"/>
      <c r="D380" s="6">
        <f t="shared" si="29"/>
        <v>367</v>
      </c>
      <c r="E380" s="17" t="s">
        <v>602</v>
      </c>
      <c r="F380" s="12" t="s">
        <v>21</v>
      </c>
      <c r="G380" s="120">
        <v>780</v>
      </c>
      <c r="H380" s="101">
        <v>91.52</v>
      </c>
      <c r="I380" s="101">
        <f t="shared" si="27"/>
        <v>71385.59999999999</v>
      </c>
      <c r="J380" s="28">
        <v>90</v>
      </c>
      <c r="K380" s="28">
        <f t="shared" si="28"/>
        <v>70200</v>
      </c>
      <c r="L380" s="131" t="s">
        <v>809</v>
      </c>
    </row>
    <row r="381" spans="1:12" ht="22.5">
      <c r="A381" s="154"/>
      <c r="B381" s="157"/>
      <c r="C381" s="157"/>
      <c r="D381" s="6">
        <f t="shared" si="29"/>
        <v>368</v>
      </c>
      <c r="E381" s="17" t="s">
        <v>603</v>
      </c>
      <c r="F381" s="12" t="s">
        <v>21</v>
      </c>
      <c r="G381" s="120">
        <v>214</v>
      </c>
      <c r="H381" s="101">
        <v>120.37</v>
      </c>
      <c r="I381" s="101">
        <f t="shared" si="27"/>
        <v>25759.18</v>
      </c>
      <c r="J381" s="28">
        <v>120</v>
      </c>
      <c r="K381" s="28">
        <f t="shared" si="28"/>
        <v>25680</v>
      </c>
      <c r="L381" s="131" t="s">
        <v>810</v>
      </c>
    </row>
    <row r="382" spans="1:12" ht="33.75">
      <c r="A382" s="154"/>
      <c r="B382" s="157"/>
      <c r="C382" s="157"/>
      <c r="D382" s="6">
        <f t="shared" si="29"/>
        <v>369</v>
      </c>
      <c r="E382" s="17" t="s">
        <v>604</v>
      </c>
      <c r="F382" s="12" t="s">
        <v>15</v>
      </c>
      <c r="G382" s="120">
        <v>1</v>
      </c>
      <c r="H382" s="101">
        <v>8624.83</v>
      </c>
      <c r="I382" s="101">
        <f t="shared" si="27"/>
        <v>8624.83</v>
      </c>
      <c r="J382" s="28">
        <v>8600</v>
      </c>
      <c r="K382" s="28">
        <f t="shared" si="28"/>
        <v>8600</v>
      </c>
      <c r="L382" s="131" t="s">
        <v>806</v>
      </c>
    </row>
    <row r="383" spans="1:12" ht="33.75">
      <c r="A383" s="154"/>
      <c r="B383" s="157"/>
      <c r="C383" s="157"/>
      <c r="D383" s="6">
        <f t="shared" si="29"/>
        <v>370</v>
      </c>
      <c r="E383" s="17" t="s">
        <v>605</v>
      </c>
      <c r="F383" s="12" t="s">
        <v>15</v>
      </c>
      <c r="G383" s="120">
        <v>1</v>
      </c>
      <c r="H383" s="101">
        <v>4415.61</v>
      </c>
      <c r="I383" s="101">
        <f t="shared" si="27"/>
        <v>4415.61</v>
      </c>
      <c r="J383" s="28">
        <v>4400</v>
      </c>
      <c r="K383" s="28">
        <f t="shared" si="28"/>
        <v>4400</v>
      </c>
      <c r="L383" s="131" t="s">
        <v>807</v>
      </c>
    </row>
    <row r="384" spans="1:12" ht="33.75">
      <c r="A384" s="155"/>
      <c r="B384" s="158"/>
      <c r="C384" s="158"/>
      <c r="D384" s="6">
        <f t="shared" si="29"/>
        <v>371</v>
      </c>
      <c r="E384" s="17" t="s">
        <v>606</v>
      </c>
      <c r="F384" s="12" t="s">
        <v>15</v>
      </c>
      <c r="G384" s="120">
        <v>1</v>
      </c>
      <c r="H384" s="101">
        <v>266.13</v>
      </c>
      <c r="I384" s="101">
        <f t="shared" si="27"/>
        <v>266.13</v>
      </c>
      <c r="J384" s="28">
        <v>265</v>
      </c>
      <c r="K384" s="28">
        <f t="shared" si="28"/>
        <v>265</v>
      </c>
      <c r="L384" s="131" t="s">
        <v>811</v>
      </c>
    </row>
    <row r="385" spans="1:12" ht="11.25">
      <c r="A385" s="58"/>
      <c r="B385" s="58"/>
      <c r="C385" s="58"/>
      <c r="D385" s="64"/>
      <c r="E385" s="80" t="s">
        <v>409</v>
      </c>
      <c r="F385" s="81"/>
      <c r="G385" s="124"/>
      <c r="H385" s="91"/>
      <c r="I385" s="91">
        <f>SUM(I373:I384)</f>
        <v>3561193.73</v>
      </c>
      <c r="J385" s="91"/>
      <c r="K385" s="91">
        <f>SUM(K373:K384)</f>
        <v>3559887</v>
      </c>
      <c r="L385" s="38"/>
    </row>
    <row r="386" spans="1:12" ht="56.25">
      <c r="A386" s="148" t="s">
        <v>607</v>
      </c>
      <c r="B386" s="149" t="s">
        <v>37</v>
      </c>
      <c r="C386" s="149" t="s">
        <v>608</v>
      </c>
      <c r="D386" s="6">
        <v>372</v>
      </c>
      <c r="E386" s="77" t="s">
        <v>609</v>
      </c>
      <c r="F386" s="12" t="s">
        <v>10</v>
      </c>
      <c r="G386" s="120">
        <v>1</v>
      </c>
      <c r="H386" s="9">
        <v>15510</v>
      </c>
      <c r="I386" s="102">
        <f aca="true" t="shared" si="30" ref="I386:I413">G386*H386</f>
        <v>15510</v>
      </c>
      <c r="J386" s="9">
        <v>15510</v>
      </c>
      <c r="K386" s="102">
        <f>G386*J386</f>
        <v>15510</v>
      </c>
      <c r="L386" s="132" t="s">
        <v>858</v>
      </c>
    </row>
    <row r="387" spans="1:12" ht="56.25">
      <c r="A387" s="148"/>
      <c r="B387" s="149"/>
      <c r="C387" s="149"/>
      <c r="D387" s="6">
        <f>D386+1</f>
        <v>373</v>
      </c>
      <c r="E387" s="77" t="s">
        <v>610</v>
      </c>
      <c r="F387" s="12" t="s">
        <v>10</v>
      </c>
      <c r="G387" s="120">
        <v>1</v>
      </c>
      <c r="H387" s="9">
        <v>43590</v>
      </c>
      <c r="I387" s="102">
        <f t="shared" si="30"/>
        <v>43590</v>
      </c>
      <c r="J387" s="9">
        <v>43590</v>
      </c>
      <c r="K387" s="102">
        <f aca="true" t="shared" si="31" ref="K387:K412">G387*J387</f>
        <v>43590</v>
      </c>
      <c r="L387" s="132" t="s">
        <v>859</v>
      </c>
    </row>
    <row r="388" spans="1:12" ht="56.25">
      <c r="A388" s="148"/>
      <c r="B388" s="149"/>
      <c r="C388" s="149"/>
      <c r="D388" s="6">
        <f aca="true" t="shared" si="32" ref="D388:D413">D387+1</f>
        <v>374</v>
      </c>
      <c r="E388" s="77" t="s">
        <v>611</v>
      </c>
      <c r="F388" s="12" t="s">
        <v>10</v>
      </c>
      <c r="G388" s="120">
        <v>1</v>
      </c>
      <c r="H388" s="9">
        <v>25072</v>
      </c>
      <c r="I388" s="102">
        <f t="shared" si="30"/>
        <v>25072</v>
      </c>
      <c r="J388" s="9">
        <v>25072</v>
      </c>
      <c r="K388" s="102">
        <f t="shared" si="31"/>
        <v>25072</v>
      </c>
      <c r="L388" s="132" t="s">
        <v>860</v>
      </c>
    </row>
    <row r="389" spans="1:12" ht="56.25">
      <c r="A389" s="148"/>
      <c r="B389" s="149"/>
      <c r="C389" s="149"/>
      <c r="D389" s="6">
        <f t="shared" si="32"/>
        <v>375</v>
      </c>
      <c r="E389" s="77" t="s">
        <v>612</v>
      </c>
      <c r="F389" s="12" t="s">
        <v>10</v>
      </c>
      <c r="G389" s="120">
        <v>1</v>
      </c>
      <c r="H389" s="9">
        <v>32060</v>
      </c>
      <c r="I389" s="102">
        <f t="shared" si="30"/>
        <v>32060</v>
      </c>
      <c r="J389" s="9">
        <v>32060</v>
      </c>
      <c r="K389" s="102">
        <f t="shared" si="31"/>
        <v>32060</v>
      </c>
      <c r="L389" s="132" t="s">
        <v>861</v>
      </c>
    </row>
    <row r="390" spans="1:12" ht="45">
      <c r="A390" s="148"/>
      <c r="B390" s="149"/>
      <c r="C390" s="149"/>
      <c r="D390" s="6">
        <f t="shared" si="32"/>
        <v>376</v>
      </c>
      <c r="E390" s="77" t="s">
        <v>613</v>
      </c>
      <c r="F390" s="12" t="s">
        <v>10</v>
      </c>
      <c r="G390" s="120">
        <v>84</v>
      </c>
      <c r="H390" s="9">
        <v>11086</v>
      </c>
      <c r="I390" s="102">
        <f t="shared" si="30"/>
        <v>931224</v>
      </c>
      <c r="J390" s="9">
        <v>11086</v>
      </c>
      <c r="K390" s="102">
        <f t="shared" si="31"/>
        <v>931224</v>
      </c>
      <c r="L390" s="132" t="s">
        <v>862</v>
      </c>
    </row>
    <row r="391" spans="1:12" ht="56.25">
      <c r="A391" s="148"/>
      <c r="B391" s="149"/>
      <c r="C391" s="149"/>
      <c r="D391" s="6">
        <f t="shared" si="32"/>
        <v>377</v>
      </c>
      <c r="E391" s="77" t="s">
        <v>614</v>
      </c>
      <c r="F391" s="12" t="s">
        <v>10</v>
      </c>
      <c r="G391" s="120">
        <v>877</v>
      </c>
      <c r="H391" s="9">
        <v>13650</v>
      </c>
      <c r="I391" s="102">
        <f t="shared" si="30"/>
        <v>11971050</v>
      </c>
      <c r="J391" s="9">
        <v>13650</v>
      </c>
      <c r="K391" s="102">
        <f t="shared" si="31"/>
        <v>11971050</v>
      </c>
      <c r="L391" s="132" t="s">
        <v>863</v>
      </c>
    </row>
    <row r="392" spans="1:12" ht="45">
      <c r="A392" s="148"/>
      <c r="B392" s="149"/>
      <c r="C392" s="149"/>
      <c r="D392" s="6">
        <f t="shared" si="32"/>
        <v>378</v>
      </c>
      <c r="E392" s="77" t="s">
        <v>615</v>
      </c>
      <c r="F392" s="12" t="s">
        <v>10</v>
      </c>
      <c r="G392" s="120">
        <v>868</v>
      </c>
      <c r="H392" s="9">
        <v>20738</v>
      </c>
      <c r="I392" s="102">
        <f t="shared" si="30"/>
        <v>18000584</v>
      </c>
      <c r="J392" s="9">
        <v>20738</v>
      </c>
      <c r="K392" s="102">
        <f t="shared" si="31"/>
        <v>18000584</v>
      </c>
      <c r="L392" s="132" t="s">
        <v>864</v>
      </c>
    </row>
    <row r="393" spans="1:12" ht="67.5">
      <c r="A393" s="148"/>
      <c r="B393" s="149"/>
      <c r="C393" s="149"/>
      <c r="D393" s="6">
        <f t="shared" si="32"/>
        <v>379</v>
      </c>
      <c r="E393" s="77" t="s">
        <v>616</v>
      </c>
      <c r="F393" s="12" t="s">
        <v>10</v>
      </c>
      <c r="G393" s="120">
        <v>60</v>
      </c>
      <c r="H393" s="9">
        <v>37150</v>
      </c>
      <c r="I393" s="102">
        <f t="shared" si="30"/>
        <v>2229000</v>
      </c>
      <c r="J393" s="9">
        <v>37150</v>
      </c>
      <c r="K393" s="102">
        <f t="shared" si="31"/>
        <v>2229000</v>
      </c>
      <c r="L393" s="132" t="s">
        <v>865</v>
      </c>
    </row>
    <row r="394" spans="1:12" ht="56.25">
      <c r="A394" s="148"/>
      <c r="B394" s="149"/>
      <c r="C394" s="149"/>
      <c r="D394" s="6">
        <f t="shared" si="32"/>
        <v>380</v>
      </c>
      <c r="E394" s="77" t="s">
        <v>617</v>
      </c>
      <c r="F394" s="12" t="s">
        <v>10</v>
      </c>
      <c r="G394" s="120">
        <v>1</v>
      </c>
      <c r="H394" s="9">
        <v>3087</v>
      </c>
      <c r="I394" s="102">
        <f t="shared" si="30"/>
        <v>3087</v>
      </c>
      <c r="J394" s="9">
        <v>3087</v>
      </c>
      <c r="K394" s="102">
        <f t="shared" si="31"/>
        <v>3087</v>
      </c>
      <c r="L394" s="132" t="s">
        <v>866</v>
      </c>
    </row>
    <row r="395" spans="1:12" ht="22.5">
      <c r="A395" s="148"/>
      <c r="B395" s="149"/>
      <c r="C395" s="149"/>
      <c r="D395" s="6">
        <f t="shared" si="32"/>
        <v>381</v>
      </c>
      <c r="E395" s="77" t="s">
        <v>618</v>
      </c>
      <c r="F395" s="12" t="s">
        <v>10</v>
      </c>
      <c r="G395" s="120">
        <v>127</v>
      </c>
      <c r="H395" s="9">
        <v>48821</v>
      </c>
      <c r="I395" s="102">
        <f t="shared" si="30"/>
        <v>6200267</v>
      </c>
      <c r="J395" s="9">
        <v>48821</v>
      </c>
      <c r="K395" s="102">
        <f t="shared" si="31"/>
        <v>6200267</v>
      </c>
      <c r="L395" s="132" t="s">
        <v>867</v>
      </c>
    </row>
    <row r="396" spans="1:12" ht="45">
      <c r="A396" s="148"/>
      <c r="B396" s="149"/>
      <c r="C396" s="149"/>
      <c r="D396" s="6">
        <f t="shared" si="32"/>
        <v>382</v>
      </c>
      <c r="E396" s="77" t="s">
        <v>619</v>
      </c>
      <c r="F396" s="12" t="s">
        <v>10</v>
      </c>
      <c r="G396" s="120">
        <v>427</v>
      </c>
      <c r="H396" s="9">
        <v>2570</v>
      </c>
      <c r="I396" s="102">
        <f t="shared" si="30"/>
        <v>1097390</v>
      </c>
      <c r="J396" s="9">
        <v>2570</v>
      </c>
      <c r="K396" s="102">
        <f t="shared" si="31"/>
        <v>1097390</v>
      </c>
      <c r="L396" s="132" t="s">
        <v>868</v>
      </c>
    </row>
    <row r="397" spans="1:12" ht="45">
      <c r="A397" s="148"/>
      <c r="B397" s="149"/>
      <c r="C397" s="149"/>
      <c r="D397" s="6">
        <f t="shared" si="32"/>
        <v>383</v>
      </c>
      <c r="E397" s="77" t="s">
        <v>620</v>
      </c>
      <c r="F397" s="12" t="s">
        <v>10</v>
      </c>
      <c r="G397" s="120">
        <v>1</v>
      </c>
      <c r="H397" s="9">
        <v>1183</v>
      </c>
      <c r="I397" s="102">
        <f t="shared" si="30"/>
        <v>1183</v>
      </c>
      <c r="J397" s="9">
        <v>1183</v>
      </c>
      <c r="K397" s="102">
        <f t="shared" si="31"/>
        <v>1183</v>
      </c>
      <c r="L397" s="132" t="s">
        <v>869</v>
      </c>
    </row>
    <row r="398" spans="1:12" ht="56.25">
      <c r="A398" s="148"/>
      <c r="B398" s="149"/>
      <c r="C398" s="149"/>
      <c r="D398" s="6">
        <f t="shared" si="32"/>
        <v>384</v>
      </c>
      <c r="E398" s="77" t="s">
        <v>621</v>
      </c>
      <c r="F398" s="12" t="s">
        <v>10</v>
      </c>
      <c r="G398" s="120">
        <v>673</v>
      </c>
      <c r="H398" s="9">
        <v>1810</v>
      </c>
      <c r="I398" s="102">
        <f t="shared" si="30"/>
        <v>1218130</v>
      </c>
      <c r="J398" s="9">
        <v>1810</v>
      </c>
      <c r="K398" s="102">
        <f t="shared" si="31"/>
        <v>1218130</v>
      </c>
      <c r="L398" s="132" t="s">
        <v>870</v>
      </c>
    </row>
    <row r="399" spans="1:12" ht="45">
      <c r="A399" s="148"/>
      <c r="B399" s="149"/>
      <c r="C399" s="149"/>
      <c r="D399" s="6">
        <f t="shared" si="32"/>
        <v>385</v>
      </c>
      <c r="E399" s="77" t="s">
        <v>622</v>
      </c>
      <c r="F399" s="12" t="s">
        <v>10</v>
      </c>
      <c r="G399" s="120">
        <v>220</v>
      </c>
      <c r="H399" s="9">
        <v>4898</v>
      </c>
      <c r="I399" s="102">
        <f t="shared" si="30"/>
        <v>1077560</v>
      </c>
      <c r="J399" s="9">
        <v>4898</v>
      </c>
      <c r="K399" s="102">
        <f t="shared" si="31"/>
        <v>1077560</v>
      </c>
      <c r="L399" s="132" t="s">
        <v>871</v>
      </c>
    </row>
    <row r="400" spans="1:12" ht="11.25">
      <c r="A400" s="148"/>
      <c r="B400" s="149"/>
      <c r="C400" s="149"/>
      <c r="D400" s="6">
        <f t="shared" si="32"/>
        <v>386</v>
      </c>
      <c r="E400" s="77" t="s">
        <v>623</v>
      </c>
      <c r="F400" s="12" t="s">
        <v>10</v>
      </c>
      <c r="G400" s="120">
        <v>109</v>
      </c>
      <c r="H400" s="9">
        <v>1104</v>
      </c>
      <c r="I400" s="102">
        <f t="shared" si="30"/>
        <v>120336</v>
      </c>
      <c r="J400" s="9">
        <v>1104</v>
      </c>
      <c r="K400" s="102">
        <f t="shared" si="31"/>
        <v>120336</v>
      </c>
      <c r="L400" s="132" t="s">
        <v>872</v>
      </c>
    </row>
    <row r="401" spans="1:12" ht="22.5">
      <c r="A401" s="148"/>
      <c r="B401" s="149"/>
      <c r="C401" s="149"/>
      <c r="D401" s="6">
        <f t="shared" si="32"/>
        <v>387</v>
      </c>
      <c r="E401" s="77" t="s">
        <v>624</v>
      </c>
      <c r="F401" s="12" t="s">
        <v>10</v>
      </c>
      <c r="G401" s="120">
        <v>169</v>
      </c>
      <c r="H401" s="9">
        <v>2388</v>
      </c>
      <c r="I401" s="102">
        <f t="shared" si="30"/>
        <v>403572</v>
      </c>
      <c r="J401" s="9">
        <v>2388</v>
      </c>
      <c r="K401" s="102">
        <f t="shared" si="31"/>
        <v>403572</v>
      </c>
      <c r="L401" s="132" t="s">
        <v>873</v>
      </c>
    </row>
    <row r="402" spans="1:12" ht="22.5">
      <c r="A402" s="148"/>
      <c r="B402" s="149"/>
      <c r="C402" s="149"/>
      <c r="D402" s="6">
        <f t="shared" si="32"/>
        <v>388</v>
      </c>
      <c r="E402" s="77" t="s">
        <v>625</v>
      </c>
      <c r="F402" s="12" t="s">
        <v>10</v>
      </c>
      <c r="G402" s="120">
        <v>692</v>
      </c>
      <c r="H402" s="9">
        <v>524</v>
      </c>
      <c r="I402" s="102">
        <f t="shared" si="30"/>
        <v>362608</v>
      </c>
      <c r="J402" s="9">
        <v>524</v>
      </c>
      <c r="K402" s="102">
        <f t="shared" si="31"/>
        <v>362608</v>
      </c>
      <c r="L402" s="132" t="s">
        <v>874</v>
      </c>
    </row>
    <row r="403" spans="1:12" ht="56.25">
      <c r="A403" s="148"/>
      <c r="B403" s="149"/>
      <c r="C403" s="149"/>
      <c r="D403" s="6">
        <f t="shared" si="32"/>
        <v>389</v>
      </c>
      <c r="E403" s="77" t="s">
        <v>626</v>
      </c>
      <c r="F403" s="12" t="s">
        <v>10</v>
      </c>
      <c r="G403" s="120">
        <v>200</v>
      </c>
      <c r="H403" s="9">
        <v>4623</v>
      </c>
      <c r="I403" s="102">
        <f t="shared" si="30"/>
        <v>924600</v>
      </c>
      <c r="J403" s="9">
        <v>4623</v>
      </c>
      <c r="K403" s="102">
        <f t="shared" si="31"/>
        <v>924600</v>
      </c>
      <c r="L403" s="132" t="s">
        <v>875</v>
      </c>
    </row>
    <row r="404" spans="1:12" ht="67.5">
      <c r="A404" s="148"/>
      <c r="B404" s="149"/>
      <c r="C404" s="149"/>
      <c r="D404" s="6">
        <f t="shared" si="32"/>
        <v>390</v>
      </c>
      <c r="E404" s="77" t="s">
        <v>627</v>
      </c>
      <c r="F404" s="12" t="s">
        <v>10</v>
      </c>
      <c r="G404" s="120">
        <v>106</v>
      </c>
      <c r="H404" s="9">
        <v>4651</v>
      </c>
      <c r="I404" s="102">
        <f t="shared" si="30"/>
        <v>493006</v>
      </c>
      <c r="J404" s="9">
        <v>4651</v>
      </c>
      <c r="K404" s="102">
        <f t="shared" si="31"/>
        <v>493006</v>
      </c>
      <c r="L404" s="132" t="s">
        <v>876</v>
      </c>
    </row>
    <row r="405" spans="1:12" ht="56.25">
      <c r="A405" s="148"/>
      <c r="B405" s="149"/>
      <c r="C405" s="149"/>
      <c r="D405" s="6">
        <f t="shared" si="32"/>
        <v>391</v>
      </c>
      <c r="E405" s="77" t="s">
        <v>628</v>
      </c>
      <c r="F405" s="12" t="s">
        <v>10</v>
      </c>
      <c r="G405" s="120">
        <v>3166</v>
      </c>
      <c r="H405" s="9">
        <v>1274</v>
      </c>
      <c r="I405" s="102">
        <f t="shared" si="30"/>
        <v>4033484</v>
      </c>
      <c r="J405" s="9">
        <v>1274</v>
      </c>
      <c r="K405" s="102">
        <f t="shared" si="31"/>
        <v>4033484</v>
      </c>
      <c r="L405" s="132" t="s">
        <v>877</v>
      </c>
    </row>
    <row r="406" spans="1:12" ht="56.25">
      <c r="A406" s="148"/>
      <c r="B406" s="149"/>
      <c r="C406" s="149"/>
      <c r="D406" s="6">
        <f t="shared" si="32"/>
        <v>392</v>
      </c>
      <c r="E406" s="77" t="s">
        <v>629</v>
      </c>
      <c r="F406" s="12" t="s">
        <v>10</v>
      </c>
      <c r="G406" s="120">
        <v>579</v>
      </c>
      <c r="H406" s="9">
        <v>1910</v>
      </c>
      <c r="I406" s="102">
        <f t="shared" si="30"/>
        <v>1105890</v>
      </c>
      <c r="J406" s="9">
        <v>1910</v>
      </c>
      <c r="K406" s="102">
        <f t="shared" si="31"/>
        <v>1105890</v>
      </c>
      <c r="L406" s="132" t="s">
        <v>878</v>
      </c>
    </row>
    <row r="407" spans="1:12" ht="56.25">
      <c r="A407" s="148"/>
      <c r="B407" s="149"/>
      <c r="C407" s="149"/>
      <c r="D407" s="6">
        <f t="shared" si="32"/>
        <v>393</v>
      </c>
      <c r="E407" s="77" t="s">
        <v>630</v>
      </c>
      <c r="F407" s="12" t="s">
        <v>10</v>
      </c>
      <c r="G407" s="120">
        <v>450</v>
      </c>
      <c r="H407" s="9">
        <v>5005</v>
      </c>
      <c r="I407" s="102">
        <f t="shared" si="30"/>
        <v>2252250</v>
      </c>
      <c r="J407" s="9">
        <v>5005</v>
      </c>
      <c r="K407" s="102">
        <f t="shared" si="31"/>
        <v>2252250</v>
      </c>
      <c r="L407" s="132" t="s">
        <v>879</v>
      </c>
    </row>
    <row r="408" spans="1:12" ht="56.25">
      <c r="A408" s="148"/>
      <c r="B408" s="149"/>
      <c r="C408" s="149"/>
      <c r="D408" s="6">
        <f t="shared" si="32"/>
        <v>394</v>
      </c>
      <c r="E408" s="77" t="s">
        <v>631</v>
      </c>
      <c r="F408" s="12" t="s">
        <v>10</v>
      </c>
      <c r="G408" s="120">
        <v>1432</v>
      </c>
      <c r="H408" s="9">
        <v>1775</v>
      </c>
      <c r="I408" s="102">
        <f t="shared" si="30"/>
        <v>2541800</v>
      </c>
      <c r="J408" s="9">
        <v>1775</v>
      </c>
      <c r="K408" s="102">
        <f t="shared" si="31"/>
        <v>2541800</v>
      </c>
      <c r="L408" s="132" t="s">
        <v>880</v>
      </c>
    </row>
    <row r="409" spans="1:12" ht="78.75">
      <c r="A409" s="148"/>
      <c r="B409" s="149"/>
      <c r="C409" s="149"/>
      <c r="D409" s="6">
        <f t="shared" si="32"/>
        <v>395</v>
      </c>
      <c r="E409" s="77" t="s">
        <v>632</v>
      </c>
      <c r="F409" s="12" t="s">
        <v>10</v>
      </c>
      <c r="G409" s="120">
        <v>280</v>
      </c>
      <c r="H409" s="9">
        <v>3080</v>
      </c>
      <c r="I409" s="102">
        <f t="shared" si="30"/>
        <v>862400</v>
      </c>
      <c r="J409" s="9">
        <v>3080</v>
      </c>
      <c r="K409" s="102">
        <f t="shared" si="31"/>
        <v>862400</v>
      </c>
      <c r="L409" s="132" t="s">
        <v>881</v>
      </c>
    </row>
    <row r="410" spans="1:12" ht="56.25">
      <c r="A410" s="148"/>
      <c r="B410" s="149"/>
      <c r="C410" s="149"/>
      <c r="D410" s="6">
        <f t="shared" si="32"/>
        <v>396</v>
      </c>
      <c r="E410" s="77" t="s">
        <v>633</v>
      </c>
      <c r="F410" s="12" t="s">
        <v>10</v>
      </c>
      <c r="G410" s="120">
        <v>161</v>
      </c>
      <c r="H410" s="9">
        <v>1862</v>
      </c>
      <c r="I410" s="102">
        <f t="shared" si="30"/>
        <v>299782</v>
      </c>
      <c r="J410" s="9">
        <v>1862</v>
      </c>
      <c r="K410" s="102">
        <f t="shared" si="31"/>
        <v>299782</v>
      </c>
      <c r="L410" s="132" t="s">
        <v>882</v>
      </c>
    </row>
    <row r="411" spans="1:12" ht="33.75">
      <c r="A411" s="148"/>
      <c r="B411" s="149"/>
      <c r="C411" s="149"/>
      <c r="D411" s="6">
        <f t="shared" si="32"/>
        <v>397</v>
      </c>
      <c r="E411" s="77" t="s">
        <v>634</v>
      </c>
      <c r="F411" s="12" t="s">
        <v>10</v>
      </c>
      <c r="G411" s="120">
        <v>759</v>
      </c>
      <c r="H411" s="9">
        <v>1638</v>
      </c>
      <c r="I411" s="102">
        <f t="shared" si="30"/>
        <v>1243242</v>
      </c>
      <c r="J411" s="9">
        <v>1638</v>
      </c>
      <c r="K411" s="102">
        <f t="shared" si="31"/>
        <v>1243242</v>
      </c>
      <c r="L411" s="132" t="s">
        <v>883</v>
      </c>
    </row>
    <row r="412" spans="1:12" ht="78.75">
      <c r="A412" s="148"/>
      <c r="B412" s="149"/>
      <c r="C412" s="149"/>
      <c r="D412" s="6">
        <f t="shared" si="32"/>
        <v>398</v>
      </c>
      <c r="E412" s="77" t="s">
        <v>635</v>
      </c>
      <c r="F412" s="12" t="s">
        <v>10</v>
      </c>
      <c r="G412" s="120">
        <v>413</v>
      </c>
      <c r="H412" s="9">
        <v>5600</v>
      </c>
      <c r="I412" s="102">
        <f t="shared" si="30"/>
        <v>2312800</v>
      </c>
      <c r="J412" s="9">
        <v>5600</v>
      </c>
      <c r="K412" s="102">
        <f t="shared" si="31"/>
        <v>2312800</v>
      </c>
      <c r="L412" s="132" t="s">
        <v>884</v>
      </c>
    </row>
    <row r="413" spans="1:12" ht="45">
      <c r="A413" s="148"/>
      <c r="B413" s="149"/>
      <c r="C413" s="149"/>
      <c r="D413" s="6">
        <f t="shared" si="32"/>
        <v>399</v>
      </c>
      <c r="E413" s="77" t="s">
        <v>636</v>
      </c>
      <c r="F413" s="12" t="s">
        <v>10</v>
      </c>
      <c r="G413" s="120">
        <v>209</v>
      </c>
      <c r="H413" s="9">
        <v>5775</v>
      </c>
      <c r="I413" s="102">
        <f t="shared" si="30"/>
        <v>1206975</v>
      </c>
      <c r="J413" s="9">
        <v>5775</v>
      </c>
      <c r="K413" s="102">
        <f>G413*J413</f>
        <v>1206975</v>
      </c>
      <c r="L413" s="132" t="s">
        <v>885</v>
      </c>
    </row>
    <row r="414" spans="1:11" ht="11.25">
      <c r="A414" s="94"/>
      <c r="B414" s="94"/>
      <c r="C414" s="94"/>
      <c r="D414" s="103"/>
      <c r="E414" s="96" t="s">
        <v>409</v>
      </c>
      <c r="F414" s="104"/>
      <c r="G414" s="127"/>
      <c r="H414" s="90"/>
      <c r="I414" s="105">
        <f>SUM(I386:I413)</f>
        <v>61008452</v>
      </c>
      <c r="J414" s="105"/>
      <c r="K414" s="105">
        <f>SUM(K386:K413)</f>
        <v>61008452</v>
      </c>
    </row>
    <row r="415" spans="1:12" ht="168.75">
      <c r="A415" s="148" t="s">
        <v>369</v>
      </c>
      <c r="B415" s="149" t="s">
        <v>370</v>
      </c>
      <c r="C415" s="149"/>
      <c r="D415" s="6">
        <v>400</v>
      </c>
      <c r="E415" s="17" t="s">
        <v>637</v>
      </c>
      <c r="F415" s="12" t="s">
        <v>371</v>
      </c>
      <c r="G415" s="120">
        <v>130000</v>
      </c>
      <c r="H415" s="106">
        <v>106.7</v>
      </c>
      <c r="I415" s="102">
        <f aca="true" t="shared" si="33" ref="I415:I479">G415*H415</f>
        <v>13871000</v>
      </c>
      <c r="J415" s="133">
        <v>106.7</v>
      </c>
      <c r="K415" s="134">
        <f aca="true" t="shared" si="34" ref="K415:K479">G415*J415</f>
        <v>13871000</v>
      </c>
      <c r="L415" s="106" t="s">
        <v>886</v>
      </c>
    </row>
    <row r="416" spans="1:12" ht="90">
      <c r="A416" s="148"/>
      <c r="B416" s="149"/>
      <c r="C416" s="149"/>
      <c r="D416" s="6">
        <f aca="true" t="shared" si="35" ref="D416:D422">D415+1</f>
        <v>401</v>
      </c>
      <c r="E416" s="17" t="s">
        <v>638</v>
      </c>
      <c r="F416" s="12" t="s">
        <v>371</v>
      </c>
      <c r="G416" s="120">
        <v>130000</v>
      </c>
      <c r="H416" s="106">
        <v>106.7</v>
      </c>
      <c r="I416" s="102">
        <f t="shared" si="33"/>
        <v>13871000</v>
      </c>
      <c r="J416" s="133">
        <v>106.7</v>
      </c>
      <c r="K416" s="134">
        <f t="shared" si="34"/>
        <v>13871000</v>
      </c>
      <c r="L416" s="106" t="s">
        <v>887</v>
      </c>
    </row>
    <row r="417" spans="1:12" ht="157.5">
      <c r="A417" s="148"/>
      <c r="B417" s="149"/>
      <c r="C417" s="149"/>
      <c r="D417" s="6">
        <f t="shared" si="35"/>
        <v>402</v>
      </c>
      <c r="E417" s="17" t="s">
        <v>639</v>
      </c>
      <c r="F417" s="12" t="s">
        <v>371</v>
      </c>
      <c r="G417" s="120">
        <v>30000</v>
      </c>
      <c r="H417" s="106">
        <v>143</v>
      </c>
      <c r="I417" s="102">
        <f t="shared" si="33"/>
        <v>4290000</v>
      </c>
      <c r="J417" s="133">
        <v>143</v>
      </c>
      <c r="K417" s="134">
        <f t="shared" si="34"/>
        <v>4290000</v>
      </c>
      <c r="L417" s="106" t="s">
        <v>888</v>
      </c>
    </row>
    <row r="418" spans="1:12" ht="90">
      <c r="A418" s="148"/>
      <c r="B418" s="149"/>
      <c r="C418" s="149"/>
      <c r="D418" s="6">
        <f t="shared" si="35"/>
        <v>403</v>
      </c>
      <c r="E418" s="17" t="s">
        <v>640</v>
      </c>
      <c r="F418" s="12" t="s">
        <v>371</v>
      </c>
      <c r="G418" s="120">
        <v>10000</v>
      </c>
      <c r="H418" s="106">
        <v>197</v>
      </c>
      <c r="I418" s="102">
        <f t="shared" si="33"/>
        <v>1970000</v>
      </c>
      <c r="J418" s="133">
        <v>197</v>
      </c>
      <c r="K418" s="134">
        <f t="shared" si="34"/>
        <v>1970000</v>
      </c>
      <c r="L418" s="106" t="s">
        <v>889</v>
      </c>
    </row>
    <row r="419" spans="1:12" ht="135">
      <c r="A419" s="148"/>
      <c r="B419" s="149"/>
      <c r="C419" s="149"/>
      <c r="D419" s="6">
        <f t="shared" si="35"/>
        <v>404</v>
      </c>
      <c r="E419" s="17" t="s">
        <v>641</v>
      </c>
      <c r="F419" s="12" t="s">
        <v>371</v>
      </c>
      <c r="G419" s="120">
        <v>1000</v>
      </c>
      <c r="H419" s="106">
        <v>96</v>
      </c>
      <c r="I419" s="102">
        <f t="shared" si="33"/>
        <v>96000</v>
      </c>
      <c r="J419" s="133">
        <v>96</v>
      </c>
      <c r="K419" s="134">
        <f t="shared" si="34"/>
        <v>96000</v>
      </c>
      <c r="L419" s="106" t="s">
        <v>890</v>
      </c>
    </row>
    <row r="420" spans="1:12" ht="168.75">
      <c r="A420" s="148"/>
      <c r="B420" s="149"/>
      <c r="C420" s="149"/>
      <c r="D420" s="6">
        <f t="shared" si="35"/>
        <v>405</v>
      </c>
      <c r="E420" s="17" t="s">
        <v>642</v>
      </c>
      <c r="F420" s="12" t="s">
        <v>371</v>
      </c>
      <c r="G420" s="120">
        <v>40000</v>
      </c>
      <c r="H420" s="106">
        <v>167</v>
      </c>
      <c r="I420" s="102">
        <f t="shared" si="33"/>
        <v>6680000</v>
      </c>
      <c r="J420" s="133">
        <v>167</v>
      </c>
      <c r="K420" s="134">
        <f t="shared" si="34"/>
        <v>6680000</v>
      </c>
      <c r="L420" s="106" t="s">
        <v>891</v>
      </c>
    </row>
    <row r="421" spans="1:12" ht="146.25">
      <c r="A421" s="148"/>
      <c r="B421" s="149"/>
      <c r="C421" s="149"/>
      <c r="D421" s="6">
        <f t="shared" si="35"/>
        <v>406</v>
      </c>
      <c r="E421" s="17" t="s">
        <v>643</v>
      </c>
      <c r="F421" s="12" t="s">
        <v>371</v>
      </c>
      <c r="G421" s="120">
        <v>30000</v>
      </c>
      <c r="H421" s="106">
        <v>167</v>
      </c>
      <c r="I421" s="102">
        <f t="shared" si="33"/>
        <v>5010000</v>
      </c>
      <c r="J421" s="133">
        <v>167</v>
      </c>
      <c r="K421" s="134">
        <f t="shared" si="34"/>
        <v>5010000</v>
      </c>
      <c r="L421" s="106" t="s">
        <v>892</v>
      </c>
    </row>
    <row r="422" spans="1:12" ht="90">
      <c r="A422" s="148"/>
      <c r="B422" s="149"/>
      <c r="C422" s="149"/>
      <c r="D422" s="6">
        <f t="shared" si="35"/>
        <v>407</v>
      </c>
      <c r="E422" s="17" t="s">
        <v>644</v>
      </c>
      <c r="F422" s="12" t="s">
        <v>371</v>
      </c>
      <c r="G422" s="120">
        <v>500</v>
      </c>
      <c r="H422" s="106">
        <v>251.3</v>
      </c>
      <c r="I422" s="102">
        <f t="shared" si="33"/>
        <v>125650</v>
      </c>
      <c r="J422" s="133">
        <v>251.3</v>
      </c>
      <c r="K422" s="134">
        <f t="shared" si="34"/>
        <v>125650</v>
      </c>
      <c r="L422" s="106" t="s">
        <v>893</v>
      </c>
    </row>
    <row r="423" spans="1:12" ht="22.5">
      <c r="A423" s="148" t="s">
        <v>237</v>
      </c>
      <c r="B423" s="156" t="s">
        <v>37</v>
      </c>
      <c r="C423" s="156" t="s">
        <v>234</v>
      </c>
      <c r="D423" s="6">
        <v>1</v>
      </c>
      <c r="E423" s="17" t="s">
        <v>238</v>
      </c>
      <c r="F423" s="12" t="s">
        <v>18</v>
      </c>
      <c r="G423" s="101">
        <v>25000</v>
      </c>
      <c r="H423" s="101">
        <v>6.92</v>
      </c>
      <c r="I423" s="101">
        <f t="shared" si="33"/>
        <v>173000</v>
      </c>
      <c r="J423" s="133">
        <v>6.5</v>
      </c>
      <c r="K423" s="102">
        <f t="shared" si="34"/>
        <v>162500</v>
      </c>
      <c r="L423" s="139" t="s">
        <v>906</v>
      </c>
    </row>
    <row r="424" spans="1:12" ht="22.5">
      <c r="A424" s="148"/>
      <c r="B424" s="157"/>
      <c r="C424" s="157"/>
      <c r="D424" s="6">
        <f>D423+1</f>
        <v>2</v>
      </c>
      <c r="E424" s="17" t="s">
        <v>239</v>
      </c>
      <c r="F424" s="12" t="s">
        <v>15</v>
      </c>
      <c r="G424" s="101">
        <v>275.25</v>
      </c>
      <c r="H424" s="101">
        <v>1556.39</v>
      </c>
      <c r="I424" s="101">
        <f t="shared" si="33"/>
        <v>428396.34750000003</v>
      </c>
      <c r="J424" s="133">
        <v>1490</v>
      </c>
      <c r="K424" s="102">
        <f t="shared" si="34"/>
        <v>410122.5</v>
      </c>
      <c r="L424" s="139" t="s">
        <v>907</v>
      </c>
    </row>
    <row r="425" spans="1:12" ht="33.75">
      <c r="A425" s="148"/>
      <c r="B425" s="157"/>
      <c r="C425" s="157"/>
      <c r="D425" s="6">
        <f aca="true" t="shared" si="36" ref="D425:D485">D424+1</f>
        <v>3</v>
      </c>
      <c r="E425" s="17" t="s">
        <v>240</v>
      </c>
      <c r="F425" s="12" t="s">
        <v>224</v>
      </c>
      <c r="G425" s="101">
        <v>3500</v>
      </c>
      <c r="H425" s="101">
        <v>81.52</v>
      </c>
      <c r="I425" s="101">
        <f t="shared" si="33"/>
        <v>285320</v>
      </c>
      <c r="J425" s="133">
        <v>64</v>
      </c>
      <c r="K425" s="102">
        <f t="shared" si="34"/>
        <v>224000</v>
      </c>
      <c r="L425" s="139" t="s">
        <v>908</v>
      </c>
    </row>
    <row r="426" spans="1:12" ht="33.75">
      <c r="A426" s="148"/>
      <c r="B426" s="157"/>
      <c r="C426" s="157"/>
      <c r="D426" s="6">
        <f t="shared" si="36"/>
        <v>4</v>
      </c>
      <c r="E426" s="17" t="s">
        <v>241</v>
      </c>
      <c r="F426" s="12" t="s">
        <v>224</v>
      </c>
      <c r="G426" s="101">
        <v>373.5</v>
      </c>
      <c r="H426" s="101">
        <v>153.98</v>
      </c>
      <c r="I426" s="101">
        <f t="shared" si="33"/>
        <v>57511.53</v>
      </c>
      <c r="J426" s="133">
        <v>122</v>
      </c>
      <c r="K426" s="102">
        <f t="shared" si="34"/>
        <v>45567</v>
      </c>
      <c r="L426" s="139" t="s">
        <v>909</v>
      </c>
    </row>
    <row r="427" spans="1:12" ht="22.5">
      <c r="A427" s="148"/>
      <c r="B427" s="157"/>
      <c r="C427" s="157"/>
      <c r="D427" s="6">
        <f t="shared" si="36"/>
        <v>5</v>
      </c>
      <c r="E427" s="17" t="s">
        <v>242</v>
      </c>
      <c r="F427" s="12" t="s">
        <v>21</v>
      </c>
      <c r="G427" s="101">
        <v>15000</v>
      </c>
      <c r="H427" s="101">
        <v>18.84</v>
      </c>
      <c r="I427" s="101">
        <f t="shared" si="33"/>
        <v>282600</v>
      </c>
      <c r="J427" s="133">
        <v>17</v>
      </c>
      <c r="K427" s="102">
        <f t="shared" si="34"/>
        <v>255000</v>
      </c>
      <c r="L427" s="139" t="s">
        <v>910</v>
      </c>
    </row>
    <row r="428" spans="1:12" ht="22.5">
      <c r="A428" s="148"/>
      <c r="B428" s="157"/>
      <c r="C428" s="157"/>
      <c r="D428" s="6">
        <f t="shared" si="36"/>
        <v>6</v>
      </c>
      <c r="E428" s="17" t="s">
        <v>243</v>
      </c>
      <c r="F428" s="12" t="s">
        <v>10</v>
      </c>
      <c r="G428" s="101">
        <v>15000</v>
      </c>
      <c r="H428" s="101">
        <v>34.48</v>
      </c>
      <c r="I428" s="101">
        <f t="shared" si="33"/>
        <v>517199.99999999994</v>
      </c>
      <c r="J428" s="133">
        <v>30.5</v>
      </c>
      <c r="K428" s="102">
        <f t="shared" si="34"/>
        <v>457500</v>
      </c>
      <c r="L428" s="139" t="s">
        <v>911</v>
      </c>
    </row>
    <row r="429" spans="1:12" ht="22.5">
      <c r="A429" s="148"/>
      <c r="B429" s="157"/>
      <c r="C429" s="157"/>
      <c r="D429" s="6">
        <f t="shared" si="36"/>
        <v>7</v>
      </c>
      <c r="E429" s="17" t="s">
        <v>244</v>
      </c>
      <c r="F429" s="12" t="s">
        <v>10</v>
      </c>
      <c r="G429" s="101">
        <v>45</v>
      </c>
      <c r="H429" s="101">
        <v>1592.26</v>
      </c>
      <c r="I429" s="101">
        <f t="shared" si="33"/>
        <v>71651.7</v>
      </c>
      <c r="J429" s="133">
        <v>1450</v>
      </c>
      <c r="K429" s="102">
        <f t="shared" si="34"/>
        <v>65250</v>
      </c>
      <c r="L429" s="139" t="s">
        <v>912</v>
      </c>
    </row>
    <row r="430" spans="1:12" ht="33.75">
      <c r="A430" s="148"/>
      <c r="B430" s="157"/>
      <c r="C430" s="157"/>
      <c r="D430" s="6">
        <f t="shared" si="36"/>
        <v>8</v>
      </c>
      <c r="E430" s="17" t="s">
        <v>245</v>
      </c>
      <c r="F430" s="12" t="s">
        <v>18</v>
      </c>
      <c r="G430" s="101">
        <v>50000</v>
      </c>
      <c r="H430" s="101">
        <v>43.6</v>
      </c>
      <c r="I430" s="101">
        <f t="shared" si="33"/>
        <v>2180000</v>
      </c>
      <c r="J430" s="133">
        <v>34</v>
      </c>
      <c r="K430" s="102">
        <f t="shared" si="34"/>
        <v>1700000</v>
      </c>
      <c r="L430" s="139" t="s">
        <v>913</v>
      </c>
    </row>
    <row r="431" spans="1:12" ht="33.75">
      <c r="A431" s="148"/>
      <c r="B431" s="157"/>
      <c r="C431" s="157"/>
      <c r="D431" s="6">
        <f t="shared" si="36"/>
        <v>9</v>
      </c>
      <c r="E431" s="17" t="s">
        <v>246</v>
      </c>
      <c r="F431" s="12" t="s">
        <v>18</v>
      </c>
      <c r="G431" s="101">
        <v>3500</v>
      </c>
      <c r="H431" s="101">
        <v>57.71</v>
      </c>
      <c r="I431" s="101">
        <f t="shared" si="33"/>
        <v>201985</v>
      </c>
      <c r="J431" s="133">
        <v>56</v>
      </c>
      <c r="K431" s="102">
        <f t="shared" si="34"/>
        <v>196000</v>
      </c>
      <c r="L431" s="139" t="s">
        <v>914</v>
      </c>
    </row>
    <row r="432" spans="1:12" ht="22.5">
      <c r="A432" s="148"/>
      <c r="B432" s="157"/>
      <c r="C432" s="157"/>
      <c r="D432" s="6">
        <f t="shared" si="36"/>
        <v>10</v>
      </c>
      <c r="E432" s="17" t="s">
        <v>247</v>
      </c>
      <c r="F432" s="12" t="s">
        <v>18</v>
      </c>
      <c r="G432" s="101">
        <v>30000</v>
      </c>
      <c r="H432" s="101">
        <v>7.64</v>
      </c>
      <c r="I432" s="101">
        <f t="shared" si="33"/>
        <v>229200</v>
      </c>
      <c r="J432" s="133">
        <v>6</v>
      </c>
      <c r="K432" s="102">
        <f t="shared" si="34"/>
        <v>180000</v>
      </c>
      <c r="L432" s="139" t="s">
        <v>915</v>
      </c>
    </row>
    <row r="433" spans="1:12" ht="45">
      <c r="A433" s="148"/>
      <c r="B433" s="157"/>
      <c r="C433" s="157"/>
      <c r="D433" s="6">
        <f t="shared" si="36"/>
        <v>11</v>
      </c>
      <c r="E433" s="17" t="s">
        <v>248</v>
      </c>
      <c r="F433" s="12" t="s">
        <v>18</v>
      </c>
      <c r="G433" s="101">
        <v>1500</v>
      </c>
      <c r="H433" s="101">
        <v>34.03</v>
      </c>
      <c r="I433" s="101">
        <f t="shared" si="33"/>
        <v>51045</v>
      </c>
      <c r="J433" s="133">
        <v>30.6</v>
      </c>
      <c r="K433" s="102">
        <f t="shared" si="34"/>
        <v>45900</v>
      </c>
      <c r="L433" s="139" t="s">
        <v>916</v>
      </c>
    </row>
    <row r="434" spans="1:12" ht="11.25">
      <c r="A434" s="148"/>
      <c r="B434" s="157"/>
      <c r="C434" s="157"/>
      <c r="D434" s="6">
        <f t="shared" si="36"/>
        <v>12</v>
      </c>
      <c r="E434" s="17" t="s">
        <v>249</v>
      </c>
      <c r="F434" s="12" t="s">
        <v>18</v>
      </c>
      <c r="G434" s="101">
        <v>288</v>
      </c>
      <c r="H434" s="101">
        <v>125.82</v>
      </c>
      <c r="I434" s="101">
        <f t="shared" si="33"/>
        <v>36236.159999999996</v>
      </c>
      <c r="J434" s="133">
        <v>100</v>
      </c>
      <c r="K434" s="102">
        <f t="shared" si="34"/>
        <v>28800</v>
      </c>
      <c r="L434" s="139" t="s">
        <v>508</v>
      </c>
    </row>
    <row r="435" spans="1:12" ht="11.25">
      <c r="A435" s="148"/>
      <c r="B435" s="157"/>
      <c r="C435" s="157"/>
      <c r="D435" s="6">
        <f t="shared" si="36"/>
        <v>13</v>
      </c>
      <c r="E435" s="17" t="s">
        <v>917</v>
      </c>
      <c r="F435" s="12" t="s">
        <v>18</v>
      </c>
      <c r="G435" s="101">
        <v>5</v>
      </c>
      <c r="H435" s="101">
        <v>371.81</v>
      </c>
      <c r="I435" s="101">
        <f t="shared" si="33"/>
        <v>1859.05</v>
      </c>
      <c r="J435" s="133">
        <v>370</v>
      </c>
      <c r="K435" s="102">
        <f t="shared" si="34"/>
        <v>1850</v>
      </c>
      <c r="L435" s="139" t="s">
        <v>918</v>
      </c>
    </row>
    <row r="436" spans="1:12" ht="11.25">
      <c r="A436" s="148"/>
      <c r="B436" s="157"/>
      <c r="C436" s="157"/>
      <c r="D436" s="6">
        <f t="shared" si="36"/>
        <v>14</v>
      </c>
      <c r="E436" s="17" t="s">
        <v>250</v>
      </c>
      <c r="F436" s="12" t="s">
        <v>18</v>
      </c>
      <c r="G436" s="101">
        <v>36</v>
      </c>
      <c r="H436" s="101">
        <v>54.4</v>
      </c>
      <c r="I436" s="101">
        <f t="shared" si="33"/>
        <v>1958.3999999999999</v>
      </c>
      <c r="J436" s="133">
        <v>27</v>
      </c>
      <c r="K436" s="102">
        <f t="shared" si="34"/>
        <v>972</v>
      </c>
      <c r="L436" s="139" t="s">
        <v>919</v>
      </c>
    </row>
    <row r="437" spans="1:12" ht="11.25">
      <c r="A437" s="148"/>
      <c r="B437" s="157"/>
      <c r="C437" s="157"/>
      <c r="D437" s="6">
        <f t="shared" si="36"/>
        <v>15</v>
      </c>
      <c r="E437" s="17" t="s">
        <v>251</v>
      </c>
      <c r="F437" s="12" t="s">
        <v>18</v>
      </c>
      <c r="G437" s="101">
        <v>2000</v>
      </c>
      <c r="H437" s="101">
        <v>70.7</v>
      </c>
      <c r="I437" s="101">
        <f t="shared" si="33"/>
        <v>141400</v>
      </c>
      <c r="J437" s="133">
        <v>43</v>
      </c>
      <c r="K437" s="102">
        <f t="shared" si="34"/>
        <v>86000</v>
      </c>
      <c r="L437" s="139" t="s">
        <v>920</v>
      </c>
    </row>
    <row r="438" spans="1:12" ht="22.5">
      <c r="A438" s="148"/>
      <c r="B438" s="157"/>
      <c r="C438" s="157"/>
      <c r="D438" s="6">
        <f t="shared" si="36"/>
        <v>16</v>
      </c>
      <c r="E438" s="17" t="s">
        <v>252</v>
      </c>
      <c r="F438" s="12" t="s">
        <v>18</v>
      </c>
      <c r="G438" s="101">
        <v>8000</v>
      </c>
      <c r="H438" s="101">
        <v>185.48</v>
      </c>
      <c r="I438" s="101">
        <f t="shared" si="33"/>
        <v>1483840</v>
      </c>
      <c r="J438" s="133">
        <v>177</v>
      </c>
      <c r="K438" s="102">
        <f t="shared" si="34"/>
        <v>1416000</v>
      </c>
      <c r="L438" s="139" t="s">
        <v>921</v>
      </c>
    </row>
    <row r="439" spans="1:12" ht="22.5">
      <c r="A439" s="148"/>
      <c r="B439" s="157"/>
      <c r="C439" s="157"/>
      <c r="D439" s="6">
        <f t="shared" si="36"/>
        <v>17</v>
      </c>
      <c r="E439" s="17" t="s">
        <v>253</v>
      </c>
      <c r="F439" s="12" t="s">
        <v>18</v>
      </c>
      <c r="G439" s="101">
        <v>4302</v>
      </c>
      <c r="H439" s="101">
        <v>73.81</v>
      </c>
      <c r="I439" s="101">
        <f t="shared" si="33"/>
        <v>317530.62</v>
      </c>
      <c r="J439" s="133">
        <v>69</v>
      </c>
      <c r="K439" s="102">
        <f t="shared" si="34"/>
        <v>296838</v>
      </c>
      <c r="L439" s="139" t="s">
        <v>922</v>
      </c>
    </row>
    <row r="440" spans="1:12" ht="22.5">
      <c r="A440" s="148"/>
      <c r="B440" s="157"/>
      <c r="C440" s="157"/>
      <c r="D440" s="6">
        <f t="shared" si="36"/>
        <v>18</v>
      </c>
      <c r="E440" s="17" t="s">
        <v>254</v>
      </c>
      <c r="F440" s="12" t="s">
        <v>18</v>
      </c>
      <c r="G440" s="101">
        <v>8000</v>
      </c>
      <c r="H440" s="101">
        <v>150.61</v>
      </c>
      <c r="I440" s="101">
        <f t="shared" si="33"/>
        <v>1204880</v>
      </c>
      <c r="J440" s="133">
        <v>145</v>
      </c>
      <c r="K440" s="102">
        <f t="shared" si="34"/>
        <v>1160000</v>
      </c>
      <c r="L440" s="139" t="s">
        <v>923</v>
      </c>
    </row>
    <row r="441" spans="1:12" ht="22.5">
      <c r="A441" s="148"/>
      <c r="B441" s="157"/>
      <c r="C441" s="157"/>
      <c r="D441" s="6">
        <f t="shared" si="36"/>
        <v>19</v>
      </c>
      <c r="E441" s="17" t="s">
        <v>255</v>
      </c>
      <c r="F441" s="12" t="s">
        <v>18</v>
      </c>
      <c r="G441" s="101">
        <v>238.5</v>
      </c>
      <c r="H441" s="101">
        <v>37.18</v>
      </c>
      <c r="I441" s="101">
        <f t="shared" si="33"/>
        <v>8867.43</v>
      </c>
      <c r="J441" s="133">
        <v>20</v>
      </c>
      <c r="K441" s="102">
        <f t="shared" si="34"/>
        <v>4770</v>
      </c>
      <c r="L441" s="139" t="s">
        <v>924</v>
      </c>
    </row>
    <row r="442" spans="1:12" ht="11.25">
      <c r="A442" s="148"/>
      <c r="B442" s="157"/>
      <c r="C442" s="157"/>
      <c r="D442" s="6">
        <f t="shared" si="36"/>
        <v>20</v>
      </c>
      <c r="E442" s="17" t="s">
        <v>256</v>
      </c>
      <c r="F442" s="12" t="s">
        <v>21</v>
      </c>
      <c r="G442" s="101">
        <v>12000</v>
      </c>
      <c r="H442" s="101">
        <v>382.52</v>
      </c>
      <c r="I442" s="101">
        <f t="shared" si="33"/>
        <v>4590240</v>
      </c>
      <c r="J442" s="133">
        <v>346</v>
      </c>
      <c r="K442" s="102">
        <f t="shared" si="34"/>
        <v>4152000</v>
      </c>
      <c r="L442" s="139" t="s">
        <v>925</v>
      </c>
    </row>
    <row r="443" spans="1:12" ht="11.25">
      <c r="A443" s="148"/>
      <c r="B443" s="157"/>
      <c r="C443" s="157"/>
      <c r="D443" s="6">
        <f t="shared" si="36"/>
        <v>21</v>
      </c>
      <c r="E443" s="17" t="s">
        <v>257</v>
      </c>
      <c r="F443" s="12" t="s">
        <v>21</v>
      </c>
      <c r="G443" s="101">
        <v>10000</v>
      </c>
      <c r="H443" s="101">
        <v>765.05</v>
      </c>
      <c r="I443" s="101">
        <f t="shared" si="33"/>
        <v>7650500</v>
      </c>
      <c r="J443" s="133">
        <v>717</v>
      </c>
      <c r="K443" s="102">
        <f t="shared" si="34"/>
        <v>7170000</v>
      </c>
      <c r="L443" s="139" t="s">
        <v>926</v>
      </c>
    </row>
    <row r="444" spans="1:12" ht="22.5">
      <c r="A444" s="148"/>
      <c r="B444" s="157"/>
      <c r="C444" s="157"/>
      <c r="D444" s="6">
        <f t="shared" si="36"/>
        <v>22</v>
      </c>
      <c r="E444" s="17" t="s">
        <v>258</v>
      </c>
      <c r="F444" s="12" t="s">
        <v>18</v>
      </c>
      <c r="G444" s="101">
        <v>144</v>
      </c>
      <c r="H444" s="101">
        <v>168.06</v>
      </c>
      <c r="I444" s="101">
        <f t="shared" si="33"/>
        <v>24200.64</v>
      </c>
      <c r="J444" s="133">
        <v>155</v>
      </c>
      <c r="K444" s="102">
        <f t="shared" si="34"/>
        <v>22320</v>
      </c>
      <c r="L444" s="139" t="s">
        <v>927</v>
      </c>
    </row>
    <row r="445" spans="1:12" ht="22.5">
      <c r="A445" s="148"/>
      <c r="B445" s="157"/>
      <c r="C445" s="157"/>
      <c r="D445" s="6">
        <f t="shared" si="36"/>
        <v>23</v>
      </c>
      <c r="E445" s="17" t="s">
        <v>259</v>
      </c>
      <c r="F445" s="12" t="s">
        <v>18</v>
      </c>
      <c r="G445" s="101">
        <v>5</v>
      </c>
      <c r="H445" s="101">
        <v>81.56</v>
      </c>
      <c r="I445" s="101">
        <f t="shared" si="33"/>
        <v>407.8</v>
      </c>
      <c r="J445" s="133">
        <v>76</v>
      </c>
      <c r="K445" s="102">
        <f t="shared" si="34"/>
        <v>380</v>
      </c>
      <c r="L445" s="139" t="s">
        <v>928</v>
      </c>
    </row>
    <row r="446" spans="1:12" ht="22.5">
      <c r="A446" s="148"/>
      <c r="B446" s="158"/>
      <c r="C446" s="158"/>
      <c r="D446" s="6">
        <f t="shared" si="36"/>
        <v>24</v>
      </c>
      <c r="E446" s="17" t="s">
        <v>260</v>
      </c>
      <c r="F446" s="12" t="s">
        <v>18</v>
      </c>
      <c r="G446" s="101">
        <v>37.5</v>
      </c>
      <c r="H446" s="101">
        <v>176.33</v>
      </c>
      <c r="I446" s="101">
        <f t="shared" si="33"/>
        <v>6612.375000000001</v>
      </c>
      <c r="J446" s="133">
        <v>160</v>
      </c>
      <c r="K446" s="102">
        <f t="shared" si="34"/>
        <v>6000</v>
      </c>
      <c r="L446" s="139" t="s">
        <v>929</v>
      </c>
    </row>
    <row r="447" spans="1:12" ht="11.25">
      <c r="A447" s="7"/>
      <c r="B447" s="8"/>
      <c r="C447" s="8"/>
      <c r="D447" s="6"/>
      <c r="E447" s="80" t="s">
        <v>409</v>
      </c>
      <c r="F447" s="12"/>
      <c r="G447" s="120"/>
      <c r="H447" s="68"/>
      <c r="I447" s="68">
        <f>SUM(I415:I422)</f>
        <v>45913650</v>
      </c>
      <c r="J447" s="68"/>
      <c r="K447" s="68">
        <f>SUM(K415:K422)</f>
        <v>45913650</v>
      </c>
      <c r="L447" s="68"/>
    </row>
    <row r="448" spans="1:12" ht="22.5">
      <c r="A448" s="148" t="s">
        <v>930</v>
      </c>
      <c r="B448" s="149" t="s">
        <v>37</v>
      </c>
      <c r="C448" s="149" t="s">
        <v>931</v>
      </c>
      <c r="D448" s="6">
        <f>D446+1</f>
        <v>25</v>
      </c>
      <c r="E448" s="17" t="s">
        <v>932</v>
      </c>
      <c r="F448" s="12" t="s">
        <v>18</v>
      </c>
      <c r="G448" s="101">
        <v>8000</v>
      </c>
      <c r="H448" s="101">
        <v>623.76</v>
      </c>
      <c r="I448" s="101">
        <f t="shared" si="33"/>
        <v>4990080</v>
      </c>
      <c r="J448" s="133">
        <v>510</v>
      </c>
      <c r="K448" s="102">
        <f t="shared" si="34"/>
        <v>4080000</v>
      </c>
      <c r="L448" s="139" t="s">
        <v>933</v>
      </c>
    </row>
    <row r="449" spans="1:12" ht="22.5">
      <c r="A449" s="148"/>
      <c r="B449" s="149"/>
      <c r="C449" s="149"/>
      <c r="D449" s="6">
        <f t="shared" si="36"/>
        <v>26</v>
      </c>
      <c r="E449" s="17" t="s">
        <v>934</v>
      </c>
      <c r="F449" s="12" t="s">
        <v>18</v>
      </c>
      <c r="G449" s="101">
        <v>7000</v>
      </c>
      <c r="H449" s="101">
        <v>709.53</v>
      </c>
      <c r="I449" s="101">
        <f t="shared" si="33"/>
        <v>4966710</v>
      </c>
      <c r="J449" s="133">
        <v>585</v>
      </c>
      <c r="K449" s="102">
        <f t="shared" si="34"/>
        <v>4095000</v>
      </c>
      <c r="L449" s="139" t="s">
        <v>935</v>
      </c>
    </row>
    <row r="450" spans="1:12" ht="22.5">
      <c r="A450" s="148"/>
      <c r="B450" s="149"/>
      <c r="C450" s="149"/>
      <c r="D450" s="6">
        <f t="shared" si="36"/>
        <v>27</v>
      </c>
      <c r="E450" s="17" t="s">
        <v>936</v>
      </c>
      <c r="F450" s="12" t="s">
        <v>131</v>
      </c>
      <c r="G450" s="101">
        <v>5</v>
      </c>
      <c r="H450" s="101">
        <v>42.8</v>
      </c>
      <c r="I450" s="101">
        <f t="shared" si="33"/>
        <v>214</v>
      </c>
      <c r="J450" s="133">
        <v>42</v>
      </c>
      <c r="K450" s="102">
        <f t="shared" si="34"/>
        <v>210</v>
      </c>
      <c r="L450" s="139" t="s">
        <v>937</v>
      </c>
    </row>
    <row r="451" spans="1:12" ht="22.5">
      <c r="A451" s="148"/>
      <c r="B451" s="149"/>
      <c r="C451" s="149"/>
      <c r="D451" s="6">
        <f t="shared" si="36"/>
        <v>28</v>
      </c>
      <c r="E451" s="17" t="s">
        <v>938</v>
      </c>
      <c r="F451" s="12" t="s">
        <v>939</v>
      </c>
      <c r="G451" s="101">
        <v>150000</v>
      </c>
      <c r="H451" s="101">
        <v>6.56</v>
      </c>
      <c r="I451" s="101">
        <f t="shared" si="33"/>
        <v>983999.9999999999</v>
      </c>
      <c r="J451" s="133">
        <v>5.7</v>
      </c>
      <c r="K451" s="102">
        <f t="shared" si="34"/>
        <v>855000</v>
      </c>
      <c r="L451" s="140" t="s">
        <v>940</v>
      </c>
    </row>
    <row r="452" spans="1:12" ht="33.75">
      <c r="A452" s="148"/>
      <c r="B452" s="149"/>
      <c r="C452" s="149"/>
      <c r="D452" s="6">
        <f t="shared" si="36"/>
        <v>29</v>
      </c>
      <c r="E452" s="17" t="s">
        <v>941</v>
      </c>
      <c r="F452" s="12" t="s">
        <v>383</v>
      </c>
      <c r="G452" s="101">
        <v>15000</v>
      </c>
      <c r="H452" s="101">
        <v>153.89</v>
      </c>
      <c r="I452" s="101">
        <f t="shared" si="33"/>
        <v>2308350</v>
      </c>
      <c r="J452" s="133">
        <v>110</v>
      </c>
      <c r="K452" s="102">
        <f t="shared" si="34"/>
        <v>1650000</v>
      </c>
      <c r="L452" s="139" t="s">
        <v>942</v>
      </c>
    </row>
    <row r="453" spans="1:12" ht="33.75">
      <c r="A453" s="148"/>
      <c r="B453" s="149"/>
      <c r="C453" s="149"/>
      <c r="D453" s="6">
        <f t="shared" si="36"/>
        <v>30</v>
      </c>
      <c r="E453" s="17" t="s">
        <v>943</v>
      </c>
      <c r="F453" s="12" t="s">
        <v>383</v>
      </c>
      <c r="G453" s="101">
        <v>40000</v>
      </c>
      <c r="H453" s="101">
        <v>97.18</v>
      </c>
      <c r="I453" s="101">
        <f t="shared" si="33"/>
        <v>3887200.0000000005</v>
      </c>
      <c r="J453" s="133">
        <v>53</v>
      </c>
      <c r="K453" s="102">
        <f t="shared" si="34"/>
        <v>2120000</v>
      </c>
      <c r="L453" s="139" t="s">
        <v>944</v>
      </c>
    </row>
    <row r="454" spans="1:12" ht="11.25">
      <c r="A454" s="148"/>
      <c r="B454" s="149"/>
      <c r="C454" s="149"/>
      <c r="D454" s="6">
        <f t="shared" si="36"/>
        <v>31</v>
      </c>
      <c r="E454" s="17" t="s">
        <v>945</v>
      </c>
      <c r="F454" s="12" t="s">
        <v>18</v>
      </c>
      <c r="G454" s="101">
        <v>1050</v>
      </c>
      <c r="H454" s="101">
        <v>28.97</v>
      </c>
      <c r="I454" s="101">
        <f t="shared" si="33"/>
        <v>30418.5</v>
      </c>
      <c r="J454" s="133">
        <v>25</v>
      </c>
      <c r="K454" s="102">
        <f t="shared" si="34"/>
        <v>26250</v>
      </c>
      <c r="L454" s="139" t="s">
        <v>946</v>
      </c>
    </row>
    <row r="455" spans="1:12" ht="11.25">
      <c r="A455" s="148"/>
      <c r="B455" s="149"/>
      <c r="C455" s="149"/>
      <c r="D455" s="6">
        <f t="shared" si="36"/>
        <v>32</v>
      </c>
      <c r="E455" s="17" t="s">
        <v>947</v>
      </c>
      <c r="F455" s="12" t="s">
        <v>353</v>
      </c>
      <c r="G455" s="101">
        <v>1650</v>
      </c>
      <c r="H455" s="101">
        <v>63.36</v>
      </c>
      <c r="I455" s="101">
        <f t="shared" si="33"/>
        <v>104544</v>
      </c>
      <c r="J455" s="133">
        <v>62</v>
      </c>
      <c r="K455" s="102">
        <f t="shared" si="34"/>
        <v>102300</v>
      </c>
      <c r="L455" s="139" t="s">
        <v>948</v>
      </c>
    </row>
    <row r="456" spans="1:12" ht="33.75">
      <c r="A456" s="148"/>
      <c r="B456" s="149"/>
      <c r="C456" s="149"/>
      <c r="D456" s="6">
        <f t="shared" si="36"/>
        <v>33</v>
      </c>
      <c r="E456" s="17" t="s">
        <v>949</v>
      </c>
      <c r="F456" s="12" t="s">
        <v>131</v>
      </c>
      <c r="G456" s="101">
        <v>3000</v>
      </c>
      <c r="H456" s="101">
        <v>416.4</v>
      </c>
      <c r="I456" s="101">
        <f t="shared" si="33"/>
        <v>1249200</v>
      </c>
      <c r="J456" s="133">
        <v>383</v>
      </c>
      <c r="K456" s="102">
        <f t="shared" si="34"/>
        <v>1149000</v>
      </c>
      <c r="L456" s="139" t="s">
        <v>950</v>
      </c>
    </row>
    <row r="457" spans="1:12" ht="22.5">
      <c r="A457" s="148"/>
      <c r="B457" s="149"/>
      <c r="C457" s="149"/>
      <c r="D457" s="6">
        <f t="shared" si="36"/>
        <v>34</v>
      </c>
      <c r="E457" s="17" t="s">
        <v>951</v>
      </c>
      <c r="F457" s="12" t="s">
        <v>18</v>
      </c>
      <c r="G457" s="101">
        <v>150000</v>
      </c>
      <c r="H457" s="101">
        <v>5.05</v>
      </c>
      <c r="I457" s="101">
        <f t="shared" si="33"/>
        <v>757500</v>
      </c>
      <c r="J457" s="133">
        <v>4.9</v>
      </c>
      <c r="K457" s="102">
        <f t="shared" si="34"/>
        <v>735000</v>
      </c>
      <c r="L457" s="139" t="s">
        <v>952</v>
      </c>
    </row>
    <row r="458" spans="1:12" ht="11.25">
      <c r="A458" s="148"/>
      <c r="B458" s="149"/>
      <c r="C458" s="149"/>
      <c r="D458" s="6">
        <f t="shared" si="36"/>
        <v>35</v>
      </c>
      <c r="E458" s="17" t="s">
        <v>953</v>
      </c>
      <c r="F458" s="12" t="s">
        <v>18</v>
      </c>
      <c r="G458" s="101">
        <v>200000</v>
      </c>
      <c r="H458" s="101">
        <v>3.68</v>
      </c>
      <c r="I458" s="101">
        <f t="shared" si="33"/>
        <v>736000</v>
      </c>
      <c r="J458" s="133">
        <v>3.4</v>
      </c>
      <c r="K458" s="102">
        <f t="shared" si="34"/>
        <v>680000</v>
      </c>
      <c r="L458" s="139" t="s">
        <v>954</v>
      </c>
    </row>
    <row r="459" spans="1:12" ht="22.5">
      <c r="A459" s="148"/>
      <c r="B459" s="149"/>
      <c r="C459" s="149"/>
      <c r="D459" s="6">
        <f t="shared" si="36"/>
        <v>36</v>
      </c>
      <c r="E459" s="17" t="s">
        <v>955</v>
      </c>
      <c r="F459" s="12" t="s">
        <v>131</v>
      </c>
      <c r="G459" s="101">
        <v>3788</v>
      </c>
      <c r="H459" s="101">
        <v>55.81</v>
      </c>
      <c r="I459" s="101">
        <f t="shared" si="33"/>
        <v>211408.28</v>
      </c>
      <c r="J459" s="133">
        <v>55</v>
      </c>
      <c r="K459" s="102">
        <f t="shared" si="34"/>
        <v>208340</v>
      </c>
      <c r="L459" s="139" t="s">
        <v>956</v>
      </c>
    </row>
    <row r="460" spans="1:12" ht="22.5">
      <c r="A460" s="148"/>
      <c r="B460" s="149"/>
      <c r="C460" s="149"/>
      <c r="D460" s="6">
        <f t="shared" si="36"/>
        <v>37</v>
      </c>
      <c r="E460" s="17" t="s">
        <v>310</v>
      </c>
      <c r="F460" s="12" t="s">
        <v>131</v>
      </c>
      <c r="G460" s="101">
        <v>390</v>
      </c>
      <c r="H460" s="101">
        <v>78.83</v>
      </c>
      <c r="I460" s="101">
        <f t="shared" si="33"/>
        <v>30743.7</v>
      </c>
      <c r="J460" s="133">
        <v>69</v>
      </c>
      <c r="K460" s="102">
        <f t="shared" si="34"/>
        <v>26910</v>
      </c>
      <c r="L460" s="139" t="s">
        <v>957</v>
      </c>
    </row>
    <row r="461" spans="1:12" ht="22.5">
      <c r="A461" s="148"/>
      <c r="B461" s="149"/>
      <c r="C461" s="149"/>
      <c r="D461" s="6">
        <f t="shared" si="36"/>
        <v>38</v>
      </c>
      <c r="E461" s="17" t="s">
        <v>311</v>
      </c>
      <c r="F461" s="12" t="s">
        <v>10</v>
      </c>
      <c r="G461" s="101">
        <v>20000</v>
      </c>
      <c r="H461" s="101">
        <v>6.76</v>
      </c>
      <c r="I461" s="101">
        <f t="shared" si="33"/>
        <v>135200</v>
      </c>
      <c r="J461" s="133">
        <v>5.2</v>
      </c>
      <c r="K461" s="102">
        <f t="shared" si="34"/>
        <v>104000</v>
      </c>
      <c r="L461" s="139" t="s">
        <v>958</v>
      </c>
    </row>
    <row r="462" spans="1:12" ht="11.25">
      <c r="A462" s="148"/>
      <c r="B462" s="149"/>
      <c r="C462" s="149"/>
      <c r="D462" s="6">
        <f t="shared" si="36"/>
        <v>39</v>
      </c>
      <c r="E462" s="17" t="s">
        <v>959</v>
      </c>
      <c r="F462" s="12" t="s">
        <v>21</v>
      </c>
      <c r="G462" s="101">
        <v>3304</v>
      </c>
      <c r="H462" s="101">
        <v>417.17</v>
      </c>
      <c r="I462" s="101">
        <f t="shared" si="33"/>
        <v>1378329.6800000002</v>
      </c>
      <c r="J462" s="133">
        <v>300</v>
      </c>
      <c r="K462" s="102">
        <f t="shared" si="34"/>
        <v>991200</v>
      </c>
      <c r="L462" s="139" t="s">
        <v>960</v>
      </c>
    </row>
    <row r="463" spans="1:12" ht="11.25">
      <c r="A463" s="148"/>
      <c r="B463" s="149"/>
      <c r="C463" s="149"/>
      <c r="D463" s="6">
        <f t="shared" si="36"/>
        <v>40</v>
      </c>
      <c r="E463" s="17" t="s">
        <v>961</v>
      </c>
      <c r="F463" s="12" t="s">
        <v>353</v>
      </c>
      <c r="G463" s="101">
        <v>600000</v>
      </c>
      <c r="H463" s="101">
        <v>9.81</v>
      </c>
      <c r="I463" s="101">
        <f t="shared" si="33"/>
        <v>5886000</v>
      </c>
      <c r="J463" s="133">
        <v>8.2</v>
      </c>
      <c r="K463" s="102">
        <f t="shared" si="34"/>
        <v>4920000</v>
      </c>
      <c r="L463" s="139" t="s">
        <v>962</v>
      </c>
    </row>
    <row r="464" spans="1:12" ht="22.5">
      <c r="A464" s="148"/>
      <c r="B464" s="149"/>
      <c r="C464" s="149"/>
      <c r="D464" s="6">
        <f t="shared" si="36"/>
        <v>41</v>
      </c>
      <c r="E464" s="17" t="s">
        <v>963</v>
      </c>
      <c r="F464" s="12" t="s">
        <v>18</v>
      </c>
      <c r="G464" s="101">
        <v>80000</v>
      </c>
      <c r="H464" s="101">
        <v>23.48</v>
      </c>
      <c r="I464" s="101">
        <f t="shared" si="33"/>
        <v>1878400</v>
      </c>
      <c r="J464" s="133">
        <v>20.4</v>
      </c>
      <c r="K464" s="102">
        <f t="shared" si="34"/>
        <v>1632000</v>
      </c>
      <c r="L464" s="139" t="s">
        <v>964</v>
      </c>
    </row>
    <row r="465" spans="1:12" ht="22.5">
      <c r="A465" s="148"/>
      <c r="B465" s="149"/>
      <c r="C465" s="149"/>
      <c r="D465" s="6">
        <f t="shared" si="36"/>
        <v>42</v>
      </c>
      <c r="E465" s="17" t="s">
        <v>965</v>
      </c>
      <c r="F465" s="12" t="s">
        <v>21</v>
      </c>
      <c r="G465" s="101">
        <v>4088</v>
      </c>
      <c r="H465" s="101">
        <v>1616.45</v>
      </c>
      <c r="I465" s="101">
        <f t="shared" si="33"/>
        <v>6608047.600000001</v>
      </c>
      <c r="J465" s="133">
        <v>23</v>
      </c>
      <c r="K465" s="102">
        <f t="shared" si="34"/>
        <v>94024</v>
      </c>
      <c r="L465" s="139" t="s">
        <v>966</v>
      </c>
    </row>
    <row r="466" spans="1:12" ht="22.5">
      <c r="A466" s="148"/>
      <c r="B466" s="149"/>
      <c r="C466" s="149"/>
      <c r="D466" s="6">
        <f t="shared" si="36"/>
        <v>43</v>
      </c>
      <c r="E466" s="17" t="s">
        <v>967</v>
      </c>
      <c r="F466" s="12" t="s">
        <v>21</v>
      </c>
      <c r="G466" s="101">
        <v>5502</v>
      </c>
      <c r="H466" s="101">
        <v>23.48</v>
      </c>
      <c r="I466" s="101">
        <f t="shared" si="33"/>
        <v>129186.96</v>
      </c>
      <c r="J466" s="133">
        <v>23</v>
      </c>
      <c r="K466" s="102">
        <f t="shared" si="34"/>
        <v>126546</v>
      </c>
      <c r="L466" s="139" t="s">
        <v>968</v>
      </c>
    </row>
    <row r="467" spans="1:12" ht="22.5">
      <c r="A467" s="148"/>
      <c r="B467" s="149"/>
      <c r="C467" s="149"/>
      <c r="D467" s="6">
        <f t="shared" si="36"/>
        <v>44</v>
      </c>
      <c r="E467" s="17" t="s">
        <v>969</v>
      </c>
      <c r="F467" s="12" t="s">
        <v>18</v>
      </c>
      <c r="G467" s="101">
        <v>18000</v>
      </c>
      <c r="H467" s="101">
        <v>1616.45</v>
      </c>
      <c r="I467" s="101">
        <f t="shared" si="33"/>
        <v>29096100</v>
      </c>
      <c r="J467" s="133">
        <v>1360</v>
      </c>
      <c r="K467" s="102">
        <f t="shared" si="34"/>
        <v>24480000</v>
      </c>
      <c r="L467" s="139" t="s">
        <v>970</v>
      </c>
    </row>
    <row r="468" spans="1:12" ht="22.5">
      <c r="A468" s="148"/>
      <c r="B468" s="149"/>
      <c r="C468" s="149"/>
      <c r="D468" s="6">
        <f t="shared" si="36"/>
        <v>45</v>
      </c>
      <c r="E468" s="17" t="s">
        <v>971</v>
      </c>
      <c r="F468" s="12" t="s">
        <v>353</v>
      </c>
      <c r="G468" s="101">
        <v>28</v>
      </c>
      <c r="H468" s="101">
        <v>824.91</v>
      </c>
      <c r="I468" s="101">
        <f t="shared" si="33"/>
        <v>23097.48</v>
      </c>
      <c r="J468" s="133">
        <v>800</v>
      </c>
      <c r="K468" s="102">
        <f t="shared" si="34"/>
        <v>22400</v>
      </c>
      <c r="L468" s="139" t="s">
        <v>972</v>
      </c>
    </row>
    <row r="469" spans="1:12" ht="33.75">
      <c r="A469" s="148"/>
      <c r="B469" s="149"/>
      <c r="C469" s="149"/>
      <c r="D469" s="6">
        <f t="shared" si="36"/>
        <v>46</v>
      </c>
      <c r="E469" s="17" t="s">
        <v>973</v>
      </c>
      <c r="F469" s="12" t="s">
        <v>353</v>
      </c>
      <c r="G469" s="101">
        <v>1680</v>
      </c>
      <c r="H469" s="101">
        <v>1639.15</v>
      </c>
      <c r="I469" s="101">
        <f t="shared" si="33"/>
        <v>2753772</v>
      </c>
      <c r="J469" s="133">
        <v>1475</v>
      </c>
      <c r="K469" s="102">
        <f t="shared" si="34"/>
        <v>2478000</v>
      </c>
      <c r="L469" s="139" t="s">
        <v>974</v>
      </c>
    </row>
    <row r="470" spans="1:12" ht="33.75">
      <c r="A470" s="148"/>
      <c r="B470" s="149"/>
      <c r="C470" s="149"/>
      <c r="D470" s="6">
        <f t="shared" si="36"/>
        <v>47</v>
      </c>
      <c r="E470" s="17" t="s">
        <v>975</v>
      </c>
      <c r="F470" s="12" t="s">
        <v>18</v>
      </c>
      <c r="G470" s="101">
        <v>8000</v>
      </c>
      <c r="H470" s="101">
        <v>1821.64</v>
      </c>
      <c r="I470" s="101">
        <f t="shared" si="33"/>
        <v>14573120</v>
      </c>
      <c r="J470" s="133">
        <v>1650</v>
      </c>
      <c r="K470" s="102">
        <f t="shared" si="34"/>
        <v>13200000</v>
      </c>
      <c r="L470" s="139" t="s">
        <v>976</v>
      </c>
    </row>
    <row r="471" spans="1:12" ht="33.75">
      <c r="A471" s="148"/>
      <c r="B471" s="149"/>
      <c r="C471" s="149"/>
      <c r="D471" s="6">
        <f t="shared" si="36"/>
        <v>48</v>
      </c>
      <c r="E471" s="17" t="s">
        <v>977</v>
      </c>
      <c r="F471" s="12" t="s">
        <v>353</v>
      </c>
      <c r="G471" s="101">
        <v>5</v>
      </c>
      <c r="H471" s="101">
        <v>2733.55</v>
      </c>
      <c r="I471" s="101">
        <f t="shared" si="33"/>
        <v>13667.75</v>
      </c>
      <c r="J471" s="133">
        <v>2100</v>
      </c>
      <c r="K471" s="102">
        <f t="shared" si="34"/>
        <v>10500</v>
      </c>
      <c r="L471" s="139" t="s">
        <v>978</v>
      </c>
    </row>
    <row r="472" spans="1:12" ht="67.5">
      <c r="A472" s="148"/>
      <c r="B472" s="149"/>
      <c r="C472" s="149"/>
      <c r="D472" s="6">
        <f t="shared" si="36"/>
        <v>49</v>
      </c>
      <c r="E472" s="17" t="s">
        <v>979</v>
      </c>
      <c r="F472" s="12" t="s">
        <v>15</v>
      </c>
      <c r="G472" s="101">
        <v>300</v>
      </c>
      <c r="H472" s="101">
        <v>45968.29</v>
      </c>
      <c r="I472" s="101">
        <f t="shared" si="33"/>
        <v>13790487</v>
      </c>
      <c r="J472" s="133">
        <v>41370</v>
      </c>
      <c r="K472" s="102">
        <f t="shared" si="34"/>
        <v>12411000</v>
      </c>
      <c r="L472" s="139" t="s">
        <v>980</v>
      </c>
    </row>
    <row r="473" spans="1:12" ht="67.5">
      <c r="A473" s="148"/>
      <c r="B473" s="149"/>
      <c r="C473" s="149"/>
      <c r="D473" s="6">
        <f t="shared" si="36"/>
        <v>50</v>
      </c>
      <c r="E473" s="17" t="s">
        <v>981</v>
      </c>
      <c r="F473" s="12" t="s">
        <v>15</v>
      </c>
      <c r="G473" s="101">
        <v>200</v>
      </c>
      <c r="H473" s="101">
        <v>60680.69</v>
      </c>
      <c r="I473" s="101">
        <f t="shared" si="33"/>
        <v>12136138</v>
      </c>
      <c r="J473" s="133">
        <v>53000</v>
      </c>
      <c r="K473" s="102">
        <f t="shared" si="34"/>
        <v>10600000</v>
      </c>
      <c r="L473" s="139" t="s">
        <v>982</v>
      </c>
    </row>
    <row r="474" spans="1:12" ht="22.5">
      <c r="A474" s="148"/>
      <c r="B474" s="149"/>
      <c r="C474" s="149"/>
      <c r="D474" s="6">
        <f t="shared" si="36"/>
        <v>51</v>
      </c>
      <c r="E474" s="17" t="s">
        <v>983</v>
      </c>
      <c r="F474" s="12" t="s">
        <v>15</v>
      </c>
      <c r="G474" s="101">
        <v>438</v>
      </c>
      <c r="H474" s="101">
        <v>13869.24</v>
      </c>
      <c r="I474" s="101">
        <f t="shared" si="33"/>
        <v>6074727.12</v>
      </c>
      <c r="J474" s="133">
        <v>11280</v>
      </c>
      <c r="K474" s="102">
        <f t="shared" si="34"/>
        <v>4940640</v>
      </c>
      <c r="L474" s="139" t="s">
        <v>984</v>
      </c>
    </row>
    <row r="475" spans="1:12" ht="33.75">
      <c r="A475" s="148"/>
      <c r="B475" s="149"/>
      <c r="C475" s="149"/>
      <c r="D475" s="6">
        <f t="shared" si="36"/>
        <v>52</v>
      </c>
      <c r="E475" s="17" t="s">
        <v>985</v>
      </c>
      <c r="F475" s="12" t="s">
        <v>353</v>
      </c>
      <c r="G475" s="101">
        <v>4000</v>
      </c>
      <c r="H475" s="101">
        <v>185.47</v>
      </c>
      <c r="I475" s="101">
        <f t="shared" si="33"/>
        <v>741880</v>
      </c>
      <c r="J475" s="133">
        <v>98</v>
      </c>
      <c r="K475" s="102">
        <f t="shared" si="34"/>
        <v>392000</v>
      </c>
      <c r="L475" s="139" t="s">
        <v>986</v>
      </c>
    </row>
    <row r="476" spans="1:12" ht="11.25">
      <c r="A476" s="148"/>
      <c r="B476" s="149"/>
      <c r="C476" s="149"/>
      <c r="D476" s="6">
        <f t="shared" si="36"/>
        <v>53</v>
      </c>
      <c r="E476" s="17" t="s">
        <v>987</v>
      </c>
      <c r="F476" s="12" t="s">
        <v>18</v>
      </c>
      <c r="G476" s="101">
        <v>60000</v>
      </c>
      <c r="H476" s="101">
        <v>247.48</v>
      </c>
      <c r="I476" s="101">
        <f t="shared" si="33"/>
        <v>14848800</v>
      </c>
      <c r="J476" s="133">
        <v>160</v>
      </c>
      <c r="K476" s="102">
        <f t="shared" si="34"/>
        <v>9600000</v>
      </c>
      <c r="L476" s="139" t="s">
        <v>988</v>
      </c>
    </row>
    <row r="477" spans="1:12" ht="11.25">
      <c r="A477" s="148"/>
      <c r="B477" s="149"/>
      <c r="C477" s="149"/>
      <c r="D477" s="6">
        <f t="shared" si="36"/>
        <v>54</v>
      </c>
      <c r="E477" s="17" t="s">
        <v>989</v>
      </c>
      <c r="F477" s="12" t="s">
        <v>18</v>
      </c>
      <c r="G477" s="101">
        <v>45500</v>
      </c>
      <c r="H477" s="101">
        <v>404.16</v>
      </c>
      <c r="I477" s="101">
        <f t="shared" si="33"/>
        <v>18389280</v>
      </c>
      <c r="J477" s="133">
        <v>302</v>
      </c>
      <c r="K477" s="102">
        <f t="shared" si="34"/>
        <v>13741000</v>
      </c>
      <c r="L477" s="139" t="s">
        <v>990</v>
      </c>
    </row>
    <row r="478" spans="1:12" ht="33.75">
      <c r="A478" s="148"/>
      <c r="B478" s="149"/>
      <c r="C478" s="149"/>
      <c r="D478" s="6">
        <f t="shared" si="36"/>
        <v>55</v>
      </c>
      <c r="E478" s="17" t="s">
        <v>991</v>
      </c>
      <c r="F478" s="12" t="s">
        <v>992</v>
      </c>
      <c r="G478" s="101">
        <v>5</v>
      </c>
      <c r="H478" s="101">
        <v>301.17</v>
      </c>
      <c r="I478" s="101">
        <f t="shared" si="33"/>
        <v>1505.8500000000001</v>
      </c>
      <c r="J478" s="133">
        <v>300</v>
      </c>
      <c r="K478" s="102">
        <f t="shared" si="34"/>
        <v>1500</v>
      </c>
      <c r="L478" s="139" t="s">
        <v>993</v>
      </c>
    </row>
    <row r="479" spans="1:12" ht="11.25">
      <c r="A479" s="148"/>
      <c r="B479" s="149"/>
      <c r="C479" s="149"/>
      <c r="D479" s="6">
        <f t="shared" si="36"/>
        <v>56</v>
      </c>
      <c r="E479" s="17" t="s">
        <v>270</v>
      </c>
      <c r="F479" s="12" t="s">
        <v>18</v>
      </c>
      <c r="G479" s="101">
        <v>300000</v>
      </c>
      <c r="H479" s="101">
        <v>4.02</v>
      </c>
      <c r="I479" s="101">
        <f t="shared" si="33"/>
        <v>1205999.9999999998</v>
      </c>
      <c r="J479" s="133">
        <v>3.8</v>
      </c>
      <c r="K479" s="102">
        <f t="shared" si="34"/>
        <v>1140000</v>
      </c>
      <c r="L479" s="139" t="s">
        <v>520</v>
      </c>
    </row>
    <row r="480" spans="1:12" ht="33.75">
      <c r="A480" s="148"/>
      <c r="B480" s="149"/>
      <c r="C480" s="149"/>
      <c r="D480" s="6">
        <f t="shared" si="36"/>
        <v>57</v>
      </c>
      <c r="E480" s="17" t="s">
        <v>994</v>
      </c>
      <c r="F480" s="12" t="s">
        <v>18</v>
      </c>
      <c r="G480" s="101">
        <v>100000</v>
      </c>
      <c r="H480" s="101">
        <v>8.5</v>
      </c>
      <c r="I480" s="101">
        <f aca="true" t="shared" si="37" ref="I480:I485">G480*H480</f>
        <v>850000</v>
      </c>
      <c r="J480" s="133">
        <v>6.9</v>
      </c>
      <c r="K480" s="102">
        <f aca="true" t="shared" si="38" ref="K480:K485">G480*J480</f>
        <v>690000</v>
      </c>
      <c r="L480" s="139" t="s">
        <v>995</v>
      </c>
    </row>
    <row r="481" spans="1:12" ht="22.5">
      <c r="A481" s="148"/>
      <c r="B481" s="149"/>
      <c r="C481" s="149"/>
      <c r="D481" s="6">
        <f t="shared" si="36"/>
        <v>58</v>
      </c>
      <c r="E481" s="17" t="s">
        <v>996</v>
      </c>
      <c r="F481" s="12" t="s">
        <v>131</v>
      </c>
      <c r="G481" s="101">
        <v>3500</v>
      </c>
      <c r="H481" s="101">
        <v>526.87</v>
      </c>
      <c r="I481" s="101">
        <f t="shared" si="37"/>
        <v>1844045</v>
      </c>
      <c r="J481" s="133">
        <v>476</v>
      </c>
      <c r="K481" s="102">
        <f t="shared" si="38"/>
        <v>1666000</v>
      </c>
      <c r="L481" s="139" t="s">
        <v>997</v>
      </c>
    </row>
    <row r="482" spans="1:12" ht="22.5">
      <c r="A482" s="148"/>
      <c r="B482" s="149"/>
      <c r="C482" s="149"/>
      <c r="D482" s="6">
        <f t="shared" si="36"/>
        <v>59</v>
      </c>
      <c r="E482" s="17" t="s">
        <v>998</v>
      </c>
      <c r="F482" s="12" t="s">
        <v>131</v>
      </c>
      <c r="G482" s="101">
        <v>5</v>
      </c>
      <c r="H482" s="101">
        <v>18.1</v>
      </c>
      <c r="I482" s="101">
        <f t="shared" si="37"/>
        <v>90.5</v>
      </c>
      <c r="J482" s="133">
        <v>18.1</v>
      </c>
      <c r="K482" s="102">
        <f t="shared" si="38"/>
        <v>90.5</v>
      </c>
      <c r="L482" s="139" t="s">
        <v>999</v>
      </c>
    </row>
    <row r="483" spans="1:12" ht="33.75">
      <c r="A483" s="148"/>
      <c r="B483" s="149"/>
      <c r="C483" s="149"/>
      <c r="D483" s="6">
        <f t="shared" si="36"/>
        <v>60</v>
      </c>
      <c r="E483" s="17" t="s">
        <v>1000</v>
      </c>
      <c r="F483" s="12" t="s">
        <v>1001</v>
      </c>
      <c r="G483" s="101">
        <v>208085</v>
      </c>
      <c r="H483" s="101">
        <v>12.75</v>
      </c>
      <c r="I483" s="101">
        <f t="shared" si="37"/>
        <v>2653083.75</v>
      </c>
      <c r="J483" s="133">
        <v>10.5</v>
      </c>
      <c r="K483" s="102">
        <f t="shared" si="38"/>
        <v>2184892.5</v>
      </c>
      <c r="L483" s="139" t="s">
        <v>1002</v>
      </c>
    </row>
    <row r="484" spans="1:12" ht="22.5">
      <c r="A484" s="148"/>
      <c r="B484" s="149"/>
      <c r="C484" s="149"/>
      <c r="D484" s="6">
        <f t="shared" si="36"/>
        <v>61</v>
      </c>
      <c r="E484" s="17" t="s">
        <v>1003</v>
      </c>
      <c r="F484" s="12" t="s">
        <v>1004</v>
      </c>
      <c r="G484" s="101">
        <v>4300</v>
      </c>
      <c r="H484" s="101">
        <v>51.83</v>
      </c>
      <c r="I484" s="101">
        <f t="shared" si="37"/>
        <v>222869</v>
      </c>
      <c r="J484" s="133">
        <v>46</v>
      </c>
      <c r="K484" s="102">
        <f t="shared" si="38"/>
        <v>197800</v>
      </c>
      <c r="L484" s="139" t="s">
        <v>1005</v>
      </c>
    </row>
    <row r="485" spans="1:12" ht="22.5">
      <c r="A485" s="148"/>
      <c r="B485" s="149"/>
      <c r="C485" s="149"/>
      <c r="D485" s="6">
        <f t="shared" si="36"/>
        <v>62</v>
      </c>
      <c r="E485" s="17" t="s">
        <v>1006</v>
      </c>
      <c r="F485" s="12" t="s">
        <v>1004</v>
      </c>
      <c r="G485" s="101">
        <v>120</v>
      </c>
      <c r="H485" s="101">
        <v>42.73</v>
      </c>
      <c r="I485" s="101">
        <f t="shared" si="37"/>
        <v>5127.599999999999</v>
      </c>
      <c r="J485" s="133">
        <v>36</v>
      </c>
      <c r="K485" s="102">
        <f t="shared" si="38"/>
        <v>4320</v>
      </c>
      <c r="L485" s="139" t="s">
        <v>1007</v>
      </c>
    </row>
    <row r="486" spans="1:12" ht="11.25">
      <c r="A486" s="7"/>
      <c r="B486" s="7"/>
      <c r="C486" s="7"/>
      <c r="D486" s="79"/>
      <c r="E486" s="80" t="s">
        <v>409</v>
      </c>
      <c r="F486" s="81"/>
      <c r="G486" s="91"/>
      <c r="H486" s="91"/>
      <c r="I486" s="91">
        <f>SUM(I423:I485)</f>
        <v>221355415.8225</v>
      </c>
      <c r="J486" s="90"/>
      <c r="K486" s="91">
        <f>SUM(K423:K485)</f>
        <v>185357342.5</v>
      </c>
      <c r="L486" s="141"/>
    </row>
    <row r="487" spans="1:12" ht="11.25">
      <c r="A487" s="7"/>
      <c r="B487" s="8"/>
      <c r="C487" s="8"/>
      <c r="D487" s="6"/>
      <c r="E487" s="80" t="s">
        <v>645</v>
      </c>
      <c r="F487" s="12"/>
      <c r="G487" s="120"/>
      <c r="H487" s="68"/>
      <c r="I487" s="68">
        <f>I349+I354+I365+I367+I372+I385+I414+I486+I447</f>
        <v>1356108572.0525</v>
      </c>
      <c r="J487" s="68"/>
      <c r="K487" s="68">
        <f>K349+K354+K365+K367+K372+K385+K414+K486+K447</f>
        <v>1320109192</v>
      </c>
      <c r="L487" s="68"/>
    </row>
    <row r="488" spans="1:12" ht="22.5">
      <c r="A488" s="153" t="s">
        <v>646</v>
      </c>
      <c r="B488" s="156" t="s">
        <v>37</v>
      </c>
      <c r="C488" s="156" t="s">
        <v>229</v>
      </c>
      <c r="D488" s="6">
        <v>408</v>
      </c>
      <c r="E488" s="17" t="s">
        <v>647</v>
      </c>
      <c r="F488" s="12" t="s">
        <v>18</v>
      </c>
      <c r="G488" s="125">
        <v>5000</v>
      </c>
      <c r="H488" s="107">
        <v>6230</v>
      </c>
      <c r="I488" s="108">
        <f aca="true" t="shared" si="39" ref="I488:I499">G488*H488</f>
        <v>31150000</v>
      </c>
      <c r="J488" s="107">
        <v>6230</v>
      </c>
      <c r="K488" s="108">
        <f>G488*J488</f>
        <v>31150000</v>
      </c>
      <c r="L488" s="132" t="s">
        <v>812</v>
      </c>
    </row>
    <row r="489" spans="1:12" ht="11.25">
      <c r="A489" s="154"/>
      <c r="B489" s="157"/>
      <c r="C489" s="157"/>
      <c r="D489" s="6">
        <f>D488+1</f>
        <v>409</v>
      </c>
      <c r="E489" s="17" t="s">
        <v>325</v>
      </c>
      <c r="F489" s="12" t="s">
        <v>18</v>
      </c>
      <c r="G489" s="125">
        <v>30000</v>
      </c>
      <c r="H489" s="107">
        <v>67</v>
      </c>
      <c r="I489" s="108">
        <f t="shared" si="39"/>
        <v>2010000</v>
      </c>
      <c r="J489" s="107">
        <v>67</v>
      </c>
      <c r="K489" s="108">
        <f aca="true" t="shared" si="40" ref="K489:K498">G489*J489</f>
        <v>2010000</v>
      </c>
      <c r="L489" s="132" t="s">
        <v>813</v>
      </c>
    </row>
    <row r="490" spans="1:12" ht="33.75">
      <c r="A490" s="154"/>
      <c r="B490" s="157"/>
      <c r="C490" s="157"/>
      <c r="D490" s="6">
        <f aca="true" t="shared" si="41" ref="D490:D499">D489+1</f>
        <v>410</v>
      </c>
      <c r="E490" s="17" t="s">
        <v>339</v>
      </c>
      <c r="F490" s="12" t="s">
        <v>18</v>
      </c>
      <c r="G490" s="125">
        <v>70000</v>
      </c>
      <c r="H490" s="107">
        <v>355</v>
      </c>
      <c r="I490" s="108">
        <f t="shared" si="39"/>
        <v>24850000</v>
      </c>
      <c r="J490" s="107">
        <v>355</v>
      </c>
      <c r="K490" s="108">
        <f t="shared" si="40"/>
        <v>24850000</v>
      </c>
      <c r="L490" s="132" t="s">
        <v>814</v>
      </c>
    </row>
    <row r="491" spans="1:12" ht="22.5">
      <c r="A491" s="154"/>
      <c r="B491" s="157"/>
      <c r="C491" s="157"/>
      <c r="D491" s="6">
        <f t="shared" si="41"/>
        <v>411</v>
      </c>
      <c r="E491" s="17" t="s">
        <v>338</v>
      </c>
      <c r="F491" s="12" t="s">
        <v>21</v>
      </c>
      <c r="G491" s="125">
        <v>155000</v>
      </c>
      <c r="H491" s="107">
        <v>265</v>
      </c>
      <c r="I491" s="108">
        <f t="shared" si="39"/>
        <v>41075000</v>
      </c>
      <c r="J491" s="107">
        <v>265</v>
      </c>
      <c r="K491" s="108">
        <f t="shared" si="40"/>
        <v>41075000</v>
      </c>
      <c r="L491" s="132" t="s">
        <v>815</v>
      </c>
    </row>
    <row r="492" spans="1:12" ht="11.25">
      <c r="A492" s="154"/>
      <c r="B492" s="157"/>
      <c r="C492" s="157"/>
      <c r="D492" s="6">
        <f t="shared" si="41"/>
        <v>412</v>
      </c>
      <c r="E492" s="17" t="s">
        <v>648</v>
      </c>
      <c r="F492" s="12" t="s">
        <v>18</v>
      </c>
      <c r="G492" s="125">
        <v>2200</v>
      </c>
      <c r="H492" s="107">
        <v>7</v>
      </c>
      <c r="I492" s="108">
        <f t="shared" si="39"/>
        <v>15400</v>
      </c>
      <c r="J492" s="107">
        <v>7</v>
      </c>
      <c r="K492" s="108">
        <f t="shared" si="40"/>
        <v>15400</v>
      </c>
      <c r="L492" s="132" t="s">
        <v>816</v>
      </c>
    </row>
    <row r="493" spans="1:12" ht="33.75">
      <c r="A493" s="154"/>
      <c r="B493" s="157"/>
      <c r="C493" s="157"/>
      <c r="D493" s="6">
        <f t="shared" si="41"/>
        <v>413</v>
      </c>
      <c r="E493" s="17" t="s">
        <v>649</v>
      </c>
      <c r="F493" s="12" t="s">
        <v>21</v>
      </c>
      <c r="G493" s="125">
        <v>6000</v>
      </c>
      <c r="H493" s="107">
        <v>690</v>
      </c>
      <c r="I493" s="108">
        <f t="shared" si="39"/>
        <v>4140000</v>
      </c>
      <c r="J493" s="107">
        <v>690</v>
      </c>
      <c r="K493" s="108">
        <f t="shared" si="40"/>
        <v>4140000</v>
      </c>
      <c r="L493" s="132" t="s">
        <v>817</v>
      </c>
    </row>
    <row r="494" spans="1:12" ht="33.75">
      <c r="A494" s="154"/>
      <c r="B494" s="157"/>
      <c r="C494" s="157"/>
      <c r="D494" s="6">
        <f t="shared" si="41"/>
        <v>414</v>
      </c>
      <c r="E494" s="17" t="s">
        <v>650</v>
      </c>
      <c r="F494" s="12" t="s">
        <v>21</v>
      </c>
      <c r="G494" s="125">
        <v>20000</v>
      </c>
      <c r="H494" s="107">
        <v>1520</v>
      </c>
      <c r="I494" s="108">
        <f t="shared" si="39"/>
        <v>30400000</v>
      </c>
      <c r="J494" s="107">
        <v>1520</v>
      </c>
      <c r="K494" s="108">
        <f t="shared" si="40"/>
        <v>30400000</v>
      </c>
      <c r="L494" s="132" t="s">
        <v>818</v>
      </c>
    </row>
    <row r="495" spans="1:12" ht="11.25">
      <c r="A495" s="154"/>
      <c r="B495" s="157"/>
      <c r="C495" s="157"/>
      <c r="D495" s="6">
        <f t="shared" si="41"/>
        <v>415</v>
      </c>
      <c r="E495" s="17" t="s">
        <v>651</v>
      </c>
      <c r="F495" s="12" t="s">
        <v>21</v>
      </c>
      <c r="G495" s="125">
        <v>40000</v>
      </c>
      <c r="H495" s="107">
        <v>790</v>
      </c>
      <c r="I495" s="108">
        <f t="shared" si="39"/>
        <v>31600000</v>
      </c>
      <c r="J495" s="107">
        <v>790</v>
      </c>
      <c r="K495" s="108">
        <f t="shared" si="40"/>
        <v>31600000</v>
      </c>
      <c r="L495" s="132" t="s">
        <v>819</v>
      </c>
    </row>
    <row r="496" spans="1:12" ht="11.25">
      <c r="A496" s="154"/>
      <c r="B496" s="157"/>
      <c r="C496" s="157"/>
      <c r="D496" s="6">
        <f t="shared" si="41"/>
        <v>416</v>
      </c>
      <c r="E496" s="17" t="s">
        <v>652</v>
      </c>
      <c r="F496" s="12" t="s">
        <v>21</v>
      </c>
      <c r="G496" s="125">
        <v>115000</v>
      </c>
      <c r="H496" s="107">
        <v>1670</v>
      </c>
      <c r="I496" s="108">
        <f t="shared" si="39"/>
        <v>192050000</v>
      </c>
      <c r="J496" s="107">
        <v>1670</v>
      </c>
      <c r="K496" s="108">
        <f t="shared" si="40"/>
        <v>192050000</v>
      </c>
      <c r="L496" s="132" t="s">
        <v>820</v>
      </c>
    </row>
    <row r="497" spans="1:12" ht="33.75">
      <c r="A497" s="154"/>
      <c r="B497" s="157"/>
      <c r="C497" s="157"/>
      <c r="D497" s="6">
        <f t="shared" si="41"/>
        <v>417</v>
      </c>
      <c r="E497" s="17" t="s">
        <v>598</v>
      </c>
      <c r="F497" s="12" t="s">
        <v>21</v>
      </c>
      <c r="G497" s="125">
        <v>1350</v>
      </c>
      <c r="H497" s="107">
        <v>605</v>
      </c>
      <c r="I497" s="108">
        <f t="shared" si="39"/>
        <v>816750</v>
      </c>
      <c r="J497" s="107">
        <v>605</v>
      </c>
      <c r="K497" s="108">
        <f t="shared" si="40"/>
        <v>816750</v>
      </c>
      <c r="L497" s="132" t="s">
        <v>821</v>
      </c>
    </row>
    <row r="498" spans="1:12" ht="33.75">
      <c r="A498" s="154"/>
      <c r="B498" s="157"/>
      <c r="C498" s="157"/>
      <c r="D498" s="6">
        <f t="shared" si="41"/>
        <v>418</v>
      </c>
      <c r="E498" s="17" t="s">
        <v>599</v>
      </c>
      <c r="F498" s="12" t="s">
        <v>21</v>
      </c>
      <c r="G498" s="125">
        <v>110000</v>
      </c>
      <c r="H498" s="107">
        <v>182</v>
      </c>
      <c r="I498" s="108">
        <f t="shared" si="39"/>
        <v>20020000</v>
      </c>
      <c r="J498" s="107">
        <v>182</v>
      </c>
      <c r="K498" s="108">
        <f t="shared" si="40"/>
        <v>20020000</v>
      </c>
      <c r="L498" s="132" t="s">
        <v>822</v>
      </c>
    </row>
    <row r="499" spans="1:12" ht="33.75">
      <c r="A499" s="155"/>
      <c r="B499" s="158"/>
      <c r="C499" s="158"/>
      <c r="D499" s="6">
        <f t="shared" si="41"/>
        <v>419</v>
      </c>
      <c r="E499" s="17" t="s">
        <v>600</v>
      </c>
      <c r="F499" s="12" t="s">
        <v>21</v>
      </c>
      <c r="G499" s="125">
        <v>32180</v>
      </c>
      <c r="H499" s="107">
        <v>350</v>
      </c>
      <c r="I499" s="108">
        <f t="shared" si="39"/>
        <v>11263000</v>
      </c>
      <c r="J499" s="107">
        <v>350</v>
      </c>
      <c r="K499" s="108">
        <f>G499*J499</f>
        <v>11263000</v>
      </c>
      <c r="L499" s="132" t="s">
        <v>823</v>
      </c>
    </row>
    <row r="500" spans="1:11" ht="11.25">
      <c r="A500" s="94"/>
      <c r="B500" s="94"/>
      <c r="C500" s="94"/>
      <c r="D500" s="103"/>
      <c r="E500" s="96" t="s">
        <v>653</v>
      </c>
      <c r="F500" s="13"/>
      <c r="G500" s="128"/>
      <c r="H500" s="109"/>
      <c r="I500" s="14">
        <f>SUM(I488:I499)</f>
        <v>389390150</v>
      </c>
      <c r="J500" s="14"/>
      <c r="K500" s="14">
        <f>SUM(K488:K499)</f>
        <v>389390150</v>
      </c>
    </row>
    <row r="501" spans="1:12" ht="22.5">
      <c r="A501" s="148" t="s">
        <v>308</v>
      </c>
      <c r="B501" s="156" t="s">
        <v>37</v>
      </c>
      <c r="C501" s="156" t="s">
        <v>372</v>
      </c>
      <c r="D501" s="6">
        <v>420</v>
      </c>
      <c r="E501" s="18" t="s">
        <v>373</v>
      </c>
      <c r="F501" s="12" t="s">
        <v>18</v>
      </c>
      <c r="G501" s="120">
        <v>53000</v>
      </c>
      <c r="H501" s="107">
        <v>110</v>
      </c>
      <c r="I501" s="110">
        <f aca="true" t="shared" si="42" ref="I501:I533">G501*H501</f>
        <v>5830000</v>
      </c>
      <c r="J501" s="107">
        <v>110</v>
      </c>
      <c r="K501" s="110">
        <f>G501*J501</f>
        <v>5830000</v>
      </c>
      <c r="L501" s="132" t="s">
        <v>824</v>
      </c>
    </row>
    <row r="502" spans="1:12" ht="22.5">
      <c r="A502" s="148"/>
      <c r="B502" s="157"/>
      <c r="C502" s="157"/>
      <c r="D502" s="6">
        <f>D501+1</f>
        <v>421</v>
      </c>
      <c r="E502" s="17" t="s">
        <v>374</v>
      </c>
      <c r="F502" s="12" t="s">
        <v>18</v>
      </c>
      <c r="G502" s="120">
        <v>1500</v>
      </c>
      <c r="H502" s="107">
        <v>850</v>
      </c>
      <c r="I502" s="110">
        <f t="shared" si="42"/>
        <v>1275000</v>
      </c>
      <c r="J502" s="107">
        <v>850</v>
      </c>
      <c r="K502" s="110">
        <f aca="true" t="shared" si="43" ref="K502:K533">G502*J502</f>
        <v>1275000</v>
      </c>
      <c r="L502" s="132" t="s">
        <v>825</v>
      </c>
    </row>
    <row r="503" spans="1:12" ht="33.75">
      <c r="A503" s="148"/>
      <c r="B503" s="157"/>
      <c r="C503" s="157"/>
      <c r="D503" s="6">
        <f aca="true" t="shared" si="44" ref="D503:D533">D502+1</f>
        <v>422</v>
      </c>
      <c r="E503" s="17" t="s">
        <v>375</v>
      </c>
      <c r="F503" s="12" t="s">
        <v>18</v>
      </c>
      <c r="G503" s="120">
        <v>15000</v>
      </c>
      <c r="H503" s="107">
        <v>220</v>
      </c>
      <c r="I503" s="110">
        <f t="shared" si="42"/>
        <v>3300000</v>
      </c>
      <c r="J503" s="107">
        <v>220</v>
      </c>
      <c r="K503" s="110">
        <f t="shared" si="43"/>
        <v>3300000</v>
      </c>
      <c r="L503" s="132" t="s">
        <v>826</v>
      </c>
    </row>
    <row r="504" spans="1:12" ht="45">
      <c r="A504" s="148"/>
      <c r="B504" s="157"/>
      <c r="C504" s="157"/>
      <c r="D504" s="6">
        <f t="shared" si="44"/>
        <v>423</v>
      </c>
      <c r="E504" s="17" t="s">
        <v>376</v>
      </c>
      <c r="F504" s="12" t="s">
        <v>15</v>
      </c>
      <c r="G504" s="120">
        <v>246</v>
      </c>
      <c r="H504" s="107">
        <v>46000</v>
      </c>
      <c r="I504" s="110">
        <f t="shared" si="42"/>
        <v>11316000</v>
      </c>
      <c r="J504" s="107">
        <v>46000</v>
      </c>
      <c r="K504" s="110">
        <f t="shared" si="43"/>
        <v>11316000</v>
      </c>
      <c r="L504" s="132" t="s">
        <v>827</v>
      </c>
    </row>
    <row r="505" spans="1:12" ht="45">
      <c r="A505" s="148"/>
      <c r="B505" s="157"/>
      <c r="C505" s="157"/>
      <c r="D505" s="6">
        <f t="shared" si="44"/>
        <v>424</v>
      </c>
      <c r="E505" s="17" t="s">
        <v>377</v>
      </c>
      <c r="F505" s="12" t="s">
        <v>15</v>
      </c>
      <c r="G505" s="120">
        <v>14</v>
      </c>
      <c r="H505" s="107">
        <v>179730</v>
      </c>
      <c r="I505" s="110">
        <f t="shared" si="42"/>
        <v>2516220</v>
      </c>
      <c r="J505" s="107">
        <v>179730</v>
      </c>
      <c r="K505" s="110">
        <f t="shared" si="43"/>
        <v>2516220</v>
      </c>
      <c r="L505" s="132" t="s">
        <v>828</v>
      </c>
    </row>
    <row r="506" spans="1:12" ht="45">
      <c r="A506" s="148"/>
      <c r="B506" s="157"/>
      <c r="C506" s="157"/>
      <c r="D506" s="6">
        <f t="shared" si="44"/>
        <v>425</v>
      </c>
      <c r="E506" s="17" t="s">
        <v>378</v>
      </c>
      <c r="F506" s="12" t="s">
        <v>15</v>
      </c>
      <c r="G506" s="120">
        <v>97</v>
      </c>
      <c r="H506" s="107">
        <v>57700</v>
      </c>
      <c r="I506" s="110">
        <f t="shared" si="42"/>
        <v>5596900</v>
      </c>
      <c r="J506" s="107">
        <v>57700</v>
      </c>
      <c r="K506" s="110">
        <f t="shared" si="43"/>
        <v>5596900</v>
      </c>
      <c r="L506" s="132" t="s">
        <v>829</v>
      </c>
    </row>
    <row r="507" spans="1:12" ht="22.5">
      <c r="A507" s="148"/>
      <c r="B507" s="157"/>
      <c r="C507" s="157"/>
      <c r="D507" s="6">
        <f t="shared" si="44"/>
        <v>426</v>
      </c>
      <c r="E507" s="17" t="s">
        <v>379</v>
      </c>
      <c r="F507" s="12" t="s">
        <v>15</v>
      </c>
      <c r="G507" s="120">
        <v>467</v>
      </c>
      <c r="H507" s="107">
        <v>19170</v>
      </c>
      <c r="I507" s="110">
        <f t="shared" si="42"/>
        <v>8952390</v>
      </c>
      <c r="J507" s="107">
        <v>19170</v>
      </c>
      <c r="K507" s="110">
        <f t="shared" si="43"/>
        <v>8952390</v>
      </c>
      <c r="L507" s="132" t="s">
        <v>830</v>
      </c>
    </row>
    <row r="508" spans="1:12" ht="33.75">
      <c r="A508" s="148"/>
      <c r="B508" s="157"/>
      <c r="C508" s="157"/>
      <c r="D508" s="6">
        <f t="shared" si="44"/>
        <v>427</v>
      </c>
      <c r="E508" s="17" t="s">
        <v>857</v>
      </c>
      <c r="F508" s="12" t="s">
        <v>327</v>
      </c>
      <c r="G508" s="120">
        <v>131</v>
      </c>
      <c r="H508" s="107">
        <v>43090</v>
      </c>
      <c r="I508" s="110">
        <f t="shared" si="42"/>
        <v>5644790</v>
      </c>
      <c r="J508" s="107">
        <v>43090</v>
      </c>
      <c r="K508" s="110">
        <f t="shared" si="43"/>
        <v>5644790</v>
      </c>
      <c r="L508" s="132" t="s">
        <v>831</v>
      </c>
    </row>
    <row r="509" spans="1:12" ht="22.5">
      <c r="A509" s="148"/>
      <c r="B509" s="157"/>
      <c r="C509" s="157"/>
      <c r="D509" s="6">
        <f t="shared" si="44"/>
        <v>428</v>
      </c>
      <c r="E509" s="17" t="s">
        <v>381</v>
      </c>
      <c r="F509" s="12" t="s">
        <v>18</v>
      </c>
      <c r="G509" s="120">
        <v>5000</v>
      </c>
      <c r="H509" s="107">
        <v>600</v>
      </c>
      <c r="I509" s="110">
        <f t="shared" si="42"/>
        <v>3000000</v>
      </c>
      <c r="J509" s="107">
        <v>600</v>
      </c>
      <c r="K509" s="110">
        <f t="shared" si="43"/>
        <v>3000000</v>
      </c>
      <c r="L509" s="132" t="s">
        <v>832</v>
      </c>
    </row>
    <row r="510" spans="1:12" ht="11.25">
      <c r="A510" s="148"/>
      <c r="B510" s="157"/>
      <c r="C510" s="157"/>
      <c r="D510" s="6">
        <f t="shared" si="44"/>
        <v>429</v>
      </c>
      <c r="E510" s="17" t="s">
        <v>382</v>
      </c>
      <c r="F510" s="12" t="s">
        <v>383</v>
      </c>
      <c r="G510" s="120">
        <v>21000</v>
      </c>
      <c r="H510" s="107">
        <v>147</v>
      </c>
      <c r="I510" s="110">
        <f t="shared" si="42"/>
        <v>3087000</v>
      </c>
      <c r="J510" s="107">
        <v>147</v>
      </c>
      <c r="K510" s="110">
        <f t="shared" si="43"/>
        <v>3087000</v>
      </c>
      <c r="L510" s="132" t="s">
        <v>833</v>
      </c>
    </row>
    <row r="511" spans="1:12" ht="22.5">
      <c r="A511" s="148"/>
      <c r="B511" s="157"/>
      <c r="C511" s="157"/>
      <c r="D511" s="6">
        <f t="shared" si="44"/>
        <v>430</v>
      </c>
      <c r="E511" s="17" t="s">
        <v>384</v>
      </c>
      <c r="F511" s="12" t="s">
        <v>21</v>
      </c>
      <c r="G511" s="120">
        <v>50000</v>
      </c>
      <c r="H511" s="107">
        <v>915</v>
      </c>
      <c r="I511" s="110">
        <f t="shared" si="42"/>
        <v>45750000</v>
      </c>
      <c r="J511" s="107">
        <v>915</v>
      </c>
      <c r="K511" s="110">
        <f t="shared" si="43"/>
        <v>45750000</v>
      </c>
      <c r="L511" s="132" t="s">
        <v>834</v>
      </c>
    </row>
    <row r="512" spans="1:12" ht="45">
      <c r="A512" s="148"/>
      <c r="B512" s="157"/>
      <c r="C512" s="157"/>
      <c r="D512" s="6">
        <f t="shared" si="44"/>
        <v>431</v>
      </c>
      <c r="E512" s="17" t="s">
        <v>385</v>
      </c>
      <c r="F512" s="12" t="s">
        <v>334</v>
      </c>
      <c r="G512" s="120">
        <v>31</v>
      </c>
      <c r="H512" s="107">
        <v>135700</v>
      </c>
      <c r="I512" s="110">
        <f t="shared" si="42"/>
        <v>4206700</v>
      </c>
      <c r="J512" s="107">
        <v>135700</v>
      </c>
      <c r="K512" s="110">
        <f t="shared" si="43"/>
        <v>4206700</v>
      </c>
      <c r="L512" s="132" t="s">
        <v>835</v>
      </c>
    </row>
    <row r="513" spans="1:12" ht="45">
      <c r="A513" s="148"/>
      <c r="B513" s="157"/>
      <c r="C513" s="157"/>
      <c r="D513" s="6">
        <f t="shared" si="44"/>
        <v>432</v>
      </c>
      <c r="E513" s="17" t="s">
        <v>386</v>
      </c>
      <c r="F513" s="12" t="s">
        <v>334</v>
      </c>
      <c r="G513" s="120">
        <v>45</v>
      </c>
      <c r="H513" s="107">
        <v>207900</v>
      </c>
      <c r="I513" s="110">
        <f t="shared" si="42"/>
        <v>9355500</v>
      </c>
      <c r="J513" s="107">
        <v>207900</v>
      </c>
      <c r="K513" s="110">
        <f t="shared" si="43"/>
        <v>9355500</v>
      </c>
      <c r="L513" s="132" t="s">
        <v>836</v>
      </c>
    </row>
    <row r="514" spans="1:12" ht="67.5">
      <c r="A514" s="148"/>
      <c r="B514" s="157"/>
      <c r="C514" s="157"/>
      <c r="D514" s="6">
        <f t="shared" si="44"/>
        <v>433</v>
      </c>
      <c r="E514" s="17" t="s">
        <v>387</v>
      </c>
      <c r="F514" s="12" t="s">
        <v>334</v>
      </c>
      <c r="G514" s="120">
        <v>10</v>
      </c>
      <c r="H514" s="107">
        <v>117500</v>
      </c>
      <c r="I514" s="110">
        <f t="shared" si="42"/>
        <v>1175000</v>
      </c>
      <c r="J514" s="107">
        <v>117500</v>
      </c>
      <c r="K514" s="110">
        <f t="shared" si="43"/>
        <v>1175000</v>
      </c>
      <c r="L514" s="132" t="s">
        <v>837</v>
      </c>
    </row>
    <row r="515" spans="1:12" ht="67.5">
      <c r="A515" s="148"/>
      <c r="B515" s="157"/>
      <c r="C515" s="157"/>
      <c r="D515" s="6">
        <f t="shared" si="44"/>
        <v>434</v>
      </c>
      <c r="E515" s="17" t="s">
        <v>388</v>
      </c>
      <c r="F515" s="12" t="s">
        <v>334</v>
      </c>
      <c r="G515" s="120">
        <v>10</v>
      </c>
      <c r="H515" s="107">
        <v>43000</v>
      </c>
      <c r="I515" s="110">
        <f t="shared" si="42"/>
        <v>430000</v>
      </c>
      <c r="J515" s="107">
        <v>43000</v>
      </c>
      <c r="K515" s="110">
        <f t="shared" si="43"/>
        <v>430000</v>
      </c>
      <c r="L515" s="132" t="s">
        <v>838</v>
      </c>
    </row>
    <row r="516" spans="1:12" ht="22.5">
      <c r="A516" s="148"/>
      <c r="B516" s="157"/>
      <c r="C516" s="157"/>
      <c r="D516" s="6">
        <f t="shared" si="44"/>
        <v>435</v>
      </c>
      <c r="E516" s="17" t="s">
        <v>389</v>
      </c>
      <c r="F516" s="12" t="s">
        <v>18</v>
      </c>
      <c r="G516" s="120">
        <v>39420</v>
      </c>
      <c r="H516" s="107">
        <v>155</v>
      </c>
      <c r="I516" s="110">
        <f t="shared" si="42"/>
        <v>6110100</v>
      </c>
      <c r="J516" s="107">
        <v>155</v>
      </c>
      <c r="K516" s="110">
        <f t="shared" si="43"/>
        <v>6110100</v>
      </c>
      <c r="L516" s="132" t="s">
        <v>839</v>
      </c>
    </row>
    <row r="517" spans="1:12" ht="22.5">
      <c r="A517" s="148"/>
      <c r="B517" s="157"/>
      <c r="C517" s="157"/>
      <c r="D517" s="6">
        <f t="shared" si="44"/>
        <v>436</v>
      </c>
      <c r="E517" s="17" t="s">
        <v>390</v>
      </c>
      <c r="F517" s="12" t="s">
        <v>18</v>
      </c>
      <c r="G517" s="120">
        <v>30</v>
      </c>
      <c r="H517" s="107">
        <v>50</v>
      </c>
      <c r="I517" s="110">
        <f t="shared" si="42"/>
        <v>1500</v>
      </c>
      <c r="J517" s="107">
        <v>50</v>
      </c>
      <c r="K517" s="110">
        <f t="shared" si="43"/>
        <v>1500</v>
      </c>
      <c r="L517" s="132" t="s">
        <v>840</v>
      </c>
    </row>
    <row r="518" spans="1:12" ht="11.25">
      <c r="A518" s="148"/>
      <c r="B518" s="157"/>
      <c r="C518" s="157"/>
      <c r="D518" s="6">
        <f t="shared" si="44"/>
        <v>437</v>
      </c>
      <c r="E518" s="17" t="s">
        <v>391</v>
      </c>
      <c r="F518" s="12" t="s">
        <v>18</v>
      </c>
      <c r="G518" s="120">
        <v>480</v>
      </c>
      <c r="H518" s="107">
        <v>18.8</v>
      </c>
      <c r="I518" s="110">
        <f t="shared" si="42"/>
        <v>9024</v>
      </c>
      <c r="J518" s="107">
        <v>18.8</v>
      </c>
      <c r="K518" s="110">
        <f t="shared" si="43"/>
        <v>9024</v>
      </c>
      <c r="L518" s="132" t="s">
        <v>841</v>
      </c>
    </row>
    <row r="519" spans="1:12" ht="11.25">
      <c r="A519" s="148"/>
      <c r="B519" s="157"/>
      <c r="C519" s="157"/>
      <c r="D519" s="6">
        <f t="shared" si="44"/>
        <v>438</v>
      </c>
      <c r="E519" s="17" t="s">
        <v>392</v>
      </c>
      <c r="F519" s="12" t="s">
        <v>18</v>
      </c>
      <c r="G519" s="120">
        <v>62627</v>
      </c>
      <c r="H519" s="107">
        <v>30</v>
      </c>
      <c r="I519" s="110">
        <f t="shared" si="42"/>
        <v>1878810</v>
      </c>
      <c r="J519" s="107">
        <v>30</v>
      </c>
      <c r="K519" s="110">
        <f t="shared" si="43"/>
        <v>1878810</v>
      </c>
      <c r="L519" s="132" t="s">
        <v>842</v>
      </c>
    </row>
    <row r="520" spans="1:12" ht="22.5">
      <c r="A520" s="148"/>
      <c r="B520" s="157"/>
      <c r="C520" s="157"/>
      <c r="D520" s="6">
        <f t="shared" si="44"/>
        <v>439</v>
      </c>
      <c r="E520" s="17" t="s">
        <v>393</v>
      </c>
      <c r="F520" s="12" t="s">
        <v>21</v>
      </c>
      <c r="G520" s="120">
        <v>13000</v>
      </c>
      <c r="H520" s="107">
        <v>315</v>
      </c>
      <c r="I520" s="110">
        <f t="shared" si="42"/>
        <v>4095000</v>
      </c>
      <c r="J520" s="107">
        <v>315</v>
      </c>
      <c r="K520" s="110">
        <f t="shared" si="43"/>
        <v>4095000</v>
      </c>
      <c r="L520" s="132" t="s">
        <v>843</v>
      </c>
    </row>
    <row r="521" spans="1:12" ht="11.25">
      <c r="A521" s="148"/>
      <c r="B521" s="157"/>
      <c r="C521" s="157"/>
      <c r="D521" s="6">
        <f t="shared" si="44"/>
        <v>440</v>
      </c>
      <c r="E521" s="17" t="s">
        <v>394</v>
      </c>
      <c r="F521" s="12" t="s">
        <v>395</v>
      </c>
      <c r="G521" s="120">
        <v>10</v>
      </c>
      <c r="H521" s="107">
        <v>61800</v>
      </c>
      <c r="I521" s="110">
        <f t="shared" si="42"/>
        <v>618000</v>
      </c>
      <c r="J521" s="107">
        <v>61800</v>
      </c>
      <c r="K521" s="110">
        <f t="shared" si="43"/>
        <v>618000</v>
      </c>
      <c r="L521" s="132" t="s">
        <v>844</v>
      </c>
    </row>
    <row r="522" spans="1:12" ht="11.25">
      <c r="A522" s="148"/>
      <c r="B522" s="157"/>
      <c r="C522" s="157"/>
      <c r="D522" s="6">
        <f t="shared" si="44"/>
        <v>441</v>
      </c>
      <c r="E522" s="17" t="s">
        <v>396</v>
      </c>
      <c r="F522" s="12" t="s">
        <v>395</v>
      </c>
      <c r="G522" s="120">
        <v>300</v>
      </c>
      <c r="H522" s="107">
        <v>70000</v>
      </c>
      <c r="I522" s="110">
        <f t="shared" si="42"/>
        <v>21000000</v>
      </c>
      <c r="J522" s="107">
        <v>70000</v>
      </c>
      <c r="K522" s="110">
        <f t="shared" si="43"/>
        <v>21000000</v>
      </c>
      <c r="L522" s="132" t="s">
        <v>845</v>
      </c>
    </row>
    <row r="523" spans="1:12" ht="11.25">
      <c r="A523" s="148"/>
      <c r="B523" s="157"/>
      <c r="C523" s="157"/>
      <c r="D523" s="6">
        <f t="shared" si="44"/>
        <v>442</v>
      </c>
      <c r="E523" s="17" t="s">
        <v>397</v>
      </c>
      <c r="F523" s="12" t="s">
        <v>395</v>
      </c>
      <c r="G523" s="120">
        <v>10</v>
      </c>
      <c r="H523" s="107">
        <v>45900</v>
      </c>
      <c r="I523" s="110">
        <f t="shared" si="42"/>
        <v>459000</v>
      </c>
      <c r="J523" s="107">
        <v>45900</v>
      </c>
      <c r="K523" s="110">
        <f t="shared" si="43"/>
        <v>459000</v>
      </c>
      <c r="L523" s="132" t="s">
        <v>846</v>
      </c>
    </row>
    <row r="524" spans="1:12" ht="11.25">
      <c r="A524" s="148"/>
      <c r="B524" s="157"/>
      <c r="C524" s="157"/>
      <c r="D524" s="6">
        <f t="shared" si="44"/>
        <v>443</v>
      </c>
      <c r="E524" s="17" t="s">
        <v>398</v>
      </c>
      <c r="F524" s="12" t="s">
        <v>18</v>
      </c>
      <c r="G524" s="120">
        <v>322</v>
      </c>
      <c r="H524" s="107">
        <v>280</v>
      </c>
      <c r="I524" s="110">
        <f t="shared" si="42"/>
        <v>90160</v>
      </c>
      <c r="J524" s="107">
        <v>280</v>
      </c>
      <c r="K524" s="110">
        <f t="shared" si="43"/>
        <v>90160</v>
      </c>
      <c r="L524" s="132" t="s">
        <v>847</v>
      </c>
    </row>
    <row r="525" spans="1:12" ht="11.25">
      <c r="A525" s="148"/>
      <c r="B525" s="157"/>
      <c r="C525" s="157"/>
      <c r="D525" s="6">
        <f t="shared" si="44"/>
        <v>444</v>
      </c>
      <c r="E525" s="17" t="s">
        <v>399</v>
      </c>
      <c r="F525" s="12" t="s">
        <v>18</v>
      </c>
      <c r="G525" s="120">
        <v>50000</v>
      </c>
      <c r="H525" s="107">
        <v>430</v>
      </c>
      <c r="I525" s="110">
        <f t="shared" si="42"/>
        <v>21500000</v>
      </c>
      <c r="J525" s="107">
        <v>430</v>
      </c>
      <c r="K525" s="110">
        <f t="shared" si="43"/>
        <v>21500000</v>
      </c>
      <c r="L525" s="132" t="s">
        <v>848</v>
      </c>
    </row>
    <row r="526" spans="1:12" ht="56.25">
      <c r="A526" s="148"/>
      <c r="B526" s="157"/>
      <c r="C526" s="157"/>
      <c r="D526" s="6">
        <f t="shared" si="44"/>
        <v>445</v>
      </c>
      <c r="E526" s="17" t="s">
        <v>400</v>
      </c>
      <c r="F526" s="12" t="s">
        <v>401</v>
      </c>
      <c r="G526" s="120">
        <v>807</v>
      </c>
      <c r="H526" s="107">
        <v>151500</v>
      </c>
      <c r="I526" s="110">
        <f t="shared" si="42"/>
        <v>122260500</v>
      </c>
      <c r="J526" s="107">
        <v>151500</v>
      </c>
      <c r="K526" s="110">
        <f t="shared" si="43"/>
        <v>122260500</v>
      </c>
      <c r="L526" s="132" t="s">
        <v>849</v>
      </c>
    </row>
    <row r="527" spans="1:12" ht="22.5">
      <c r="A527" s="148"/>
      <c r="B527" s="157"/>
      <c r="C527" s="157"/>
      <c r="D527" s="6">
        <f t="shared" si="44"/>
        <v>446</v>
      </c>
      <c r="E527" s="17" t="s">
        <v>402</v>
      </c>
      <c r="F527" s="12" t="s">
        <v>327</v>
      </c>
      <c r="G527" s="120">
        <v>2</v>
      </c>
      <c r="H527" s="107">
        <v>9000</v>
      </c>
      <c r="I527" s="110">
        <f t="shared" si="42"/>
        <v>18000</v>
      </c>
      <c r="J527" s="107">
        <v>9000</v>
      </c>
      <c r="K527" s="110">
        <f t="shared" si="43"/>
        <v>18000</v>
      </c>
      <c r="L527" s="132" t="s">
        <v>850</v>
      </c>
    </row>
    <row r="528" spans="1:12" ht="22.5">
      <c r="A528" s="148"/>
      <c r="B528" s="157"/>
      <c r="C528" s="157"/>
      <c r="D528" s="6">
        <f t="shared" si="44"/>
        <v>447</v>
      </c>
      <c r="E528" s="17" t="s">
        <v>403</v>
      </c>
      <c r="F528" s="12" t="s">
        <v>15</v>
      </c>
      <c r="G528" s="120">
        <v>50</v>
      </c>
      <c r="H528" s="107">
        <v>250000</v>
      </c>
      <c r="I528" s="110">
        <f t="shared" si="42"/>
        <v>12500000</v>
      </c>
      <c r="J528" s="107">
        <v>250000</v>
      </c>
      <c r="K528" s="110">
        <f t="shared" si="43"/>
        <v>12500000</v>
      </c>
      <c r="L528" s="132" t="s">
        <v>851</v>
      </c>
    </row>
    <row r="529" spans="1:12" ht="22.5">
      <c r="A529" s="148"/>
      <c r="B529" s="157"/>
      <c r="C529" s="157"/>
      <c r="D529" s="6">
        <f t="shared" si="44"/>
        <v>448</v>
      </c>
      <c r="E529" s="17" t="s">
        <v>404</v>
      </c>
      <c r="F529" s="12" t="s">
        <v>15</v>
      </c>
      <c r="G529" s="120">
        <v>774</v>
      </c>
      <c r="H529" s="107">
        <v>4000</v>
      </c>
      <c r="I529" s="110">
        <f t="shared" si="42"/>
        <v>3096000</v>
      </c>
      <c r="J529" s="107">
        <v>4000</v>
      </c>
      <c r="K529" s="110">
        <f t="shared" si="43"/>
        <v>3096000</v>
      </c>
      <c r="L529" s="132" t="s">
        <v>852</v>
      </c>
    </row>
    <row r="530" spans="1:12" ht="11.25">
      <c r="A530" s="148"/>
      <c r="B530" s="157"/>
      <c r="C530" s="157"/>
      <c r="D530" s="6">
        <f t="shared" si="44"/>
        <v>449</v>
      </c>
      <c r="E530" s="17" t="s">
        <v>405</v>
      </c>
      <c r="F530" s="12" t="s">
        <v>18</v>
      </c>
      <c r="G530" s="120">
        <v>51000</v>
      </c>
      <c r="H530" s="107">
        <v>310</v>
      </c>
      <c r="I530" s="110">
        <f t="shared" si="42"/>
        <v>15810000</v>
      </c>
      <c r="J530" s="107">
        <v>310</v>
      </c>
      <c r="K530" s="110">
        <f t="shared" si="43"/>
        <v>15810000</v>
      </c>
      <c r="L530" s="132" t="s">
        <v>853</v>
      </c>
    </row>
    <row r="531" spans="1:12" ht="22.5">
      <c r="A531" s="148"/>
      <c r="B531" s="157"/>
      <c r="C531" s="157"/>
      <c r="D531" s="6">
        <f t="shared" si="44"/>
        <v>450</v>
      </c>
      <c r="E531" s="17" t="s">
        <v>406</v>
      </c>
      <c r="F531" s="12" t="s">
        <v>18</v>
      </c>
      <c r="G531" s="120">
        <v>10</v>
      </c>
      <c r="H531" s="107">
        <v>753</v>
      </c>
      <c r="I531" s="110">
        <f t="shared" si="42"/>
        <v>7530</v>
      </c>
      <c r="J531" s="107">
        <v>753</v>
      </c>
      <c r="K531" s="110">
        <f t="shared" si="43"/>
        <v>7530</v>
      </c>
      <c r="L531" s="132" t="s">
        <v>854</v>
      </c>
    </row>
    <row r="532" spans="1:12" ht="33.75">
      <c r="A532" s="148"/>
      <c r="B532" s="157"/>
      <c r="C532" s="157"/>
      <c r="D532" s="6">
        <f t="shared" si="44"/>
        <v>451</v>
      </c>
      <c r="E532" s="17" t="s">
        <v>407</v>
      </c>
      <c r="F532" s="12" t="s">
        <v>334</v>
      </c>
      <c r="G532" s="120">
        <v>200</v>
      </c>
      <c r="H532" s="107">
        <v>96320</v>
      </c>
      <c r="I532" s="110">
        <f t="shared" si="42"/>
        <v>19264000</v>
      </c>
      <c r="J532" s="107">
        <v>96320</v>
      </c>
      <c r="K532" s="110">
        <f t="shared" si="43"/>
        <v>19264000</v>
      </c>
      <c r="L532" s="132" t="s">
        <v>855</v>
      </c>
    </row>
    <row r="533" spans="1:12" ht="45">
      <c r="A533" s="148"/>
      <c r="B533" s="158"/>
      <c r="C533" s="158"/>
      <c r="D533" s="6">
        <f t="shared" si="44"/>
        <v>452</v>
      </c>
      <c r="E533" s="17" t="s">
        <v>408</v>
      </c>
      <c r="F533" s="12" t="s">
        <v>304</v>
      </c>
      <c r="G533" s="120">
        <v>50558</v>
      </c>
      <c r="H533" s="107">
        <v>340</v>
      </c>
      <c r="I533" s="110">
        <f t="shared" si="42"/>
        <v>17189720</v>
      </c>
      <c r="J533" s="107">
        <v>340</v>
      </c>
      <c r="K533" s="110">
        <f t="shared" si="43"/>
        <v>17189720</v>
      </c>
      <c r="L533" s="132" t="s">
        <v>856</v>
      </c>
    </row>
    <row r="534" spans="1:12" ht="11.25">
      <c r="A534" s="111"/>
      <c r="B534" s="111"/>
      <c r="C534" s="111"/>
      <c r="D534" s="112"/>
      <c r="E534" s="113" t="s">
        <v>654</v>
      </c>
      <c r="F534" s="112"/>
      <c r="G534" s="129"/>
      <c r="H534" s="82"/>
      <c r="I534" s="82">
        <f>SUM(I501:I533)</f>
        <v>357342844</v>
      </c>
      <c r="J534" s="82"/>
      <c r="K534" s="82">
        <f>SUM(K501:K533)</f>
        <v>357342844</v>
      </c>
      <c r="L534" s="40"/>
    </row>
    <row r="535" spans="5:11" ht="11.25">
      <c r="E535" s="115" t="s">
        <v>655</v>
      </c>
      <c r="H535" s="116"/>
      <c r="I535" s="60">
        <f>I23+I173+I487+I500+I534</f>
        <v>3056239136.2525</v>
      </c>
      <c r="J535" s="60"/>
      <c r="K535" s="60">
        <f>K23+K173+K487+K500+K534</f>
        <v>3018810076.2</v>
      </c>
    </row>
  </sheetData>
  <sheetProtection/>
  <protectedRanges>
    <protectedRange password="DB6F" sqref="L7" name="Диапазон1_2_1_1_1"/>
    <protectedRange password="DB6F" sqref="L8" name="Диапазон1_2_2_1_1"/>
    <protectedRange password="DB6F" sqref="L9" name="Диапазон1_2_6_1_1"/>
    <protectedRange password="DB6F" sqref="L10" name="Диапазон1_2_10_1_1_1"/>
    <protectedRange password="DB6F" sqref="L11" name="Диапазон1_2_13_1_1_1"/>
    <protectedRange password="DB6F" sqref="L12" name="Диапазон1_2_14_1_1"/>
    <protectedRange password="DB6F" sqref="L14" name="Диапазон1_2_18_1_1_1"/>
    <protectedRange password="DB6F" sqref="L17" name="Диапазон1_2_19_1_1"/>
    <protectedRange password="DB6F" sqref="L19" name="Диапазон1_2_20_1_1"/>
    <protectedRange password="DB6F" sqref="L20" name="Диапазон1_2_21_1_1"/>
    <protectedRange password="DB6F" sqref="L21" name="Диапазон1_2_22_1_1"/>
    <protectedRange password="DB6F" sqref="L27" name="Диапазон1_2_24_2_1"/>
    <protectedRange password="DB6F" sqref="L30:L31" name="Диапазон1_2_25_2_1"/>
    <protectedRange password="DB6F" sqref="L36" name="Диапазон1_2_24_3_1"/>
    <protectedRange password="DB6F" sqref="L59" name="Диапазон1_2_27_2"/>
    <protectedRange password="DB6F" sqref="L55" name="Диапазон1_2_32_2_1"/>
    <protectedRange password="DB6F" sqref="L56" name="Диапазон1_2_34_2_1"/>
    <protectedRange password="DB6F" sqref="L57" name="Диапазон1_2_36_2_1"/>
    <protectedRange password="DB6F" sqref="L63" name="Диапазон1_2_37_2_1"/>
    <protectedRange password="DB6F" sqref="L68" name="Диапазон1_2_41_2_1"/>
    <protectedRange password="DB6F" sqref="L69" name="Диапазон1_2_45_2_1"/>
    <protectedRange password="DB6F" sqref="L70" name="Диапазон1_2_49_2_1"/>
    <protectedRange password="DB6F" sqref="L71" name="Диапазон1_2_53_2_1"/>
    <protectedRange password="DB6F" sqref="L81" name="Диапазон1_2_55_2_1"/>
    <protectedRange password="DB6F" sqref="L83" name="Диапазон1_2_56_2_1"/>
    <protectedRange password="DB6F" sqref="L87" name="Диапазон1_2_58_2_1"/>
    <protectedRange password="DB6F" sqref="L89" name="Диапазон1_2_59_2_1"/>
    <protectedRange password="DB6F" sqref="L100" name="Диапазон1_2_60_1_1"/>
    <protectedRange password="DB6F" sqref="L101" name="Диапазон1_2_61_1_1"/>
    <protectedRange password="DB6F" sqref="L102" name="Диапазон1_2_62_1_1"/>
    <protectedRange password="DB6F" sqref="L113" name="Диапазон1_2_64_1_1"/>
    <protectedRange password="DB6F" sqref="L121" name="Диапазон1_2_67_1_1"/>
    <protectedRange password="DB6F" sqref="L123" name="Диапазон1_2_70_1_1"/>
    <protectedRange password="DB6F" sqref="L124" name="Диапазон1_2_41_3_1"/>
    <protectedRange password="DB6F" sqref="L125" name="Диапазон1_2_45_3_1"/>
    <protectedRange password="DB6F" sqref="L126" name="Диапазон1_2_49_3_1"/>
    <protectedRange password="DB6F" sqref="L127" name="Диапазон1_2_53_3_1"/>
    <protectedRange password="DB6F" sqref="L133:L134" name="Диапазон1_2_25_3"/>
    <protectedRange password="DB6F" sqref="L135" name="Диапазон1_2_76_1_1"/>
    <protectedRange password="DB6F" sqref="L137" name="Диапазон1_2_78_1_1"/>
    <protectedRange password="DB6F" sqref="L142" name="Диапазон1_2_79_1_1"/>
    <protectedRange password="DB6F" sqref="L143" name="Диапазон1_2_80_1_1"/>
    <protectedRange password="DB6F" sqref="L151" name="Диапазон1_2_82_1_1"/>
    <protectedRange password="DB6F" sqref="L152" name="Диапазон1_2_84_1_1"/>
    <protectedRange password="DB6F" sqref="L171" name="Диапазон1_2_3_1_1_1"/>
    <protectedRange password="DB6F" sqref="L159" name="Диапазон1_2_86_1_1"/>
    <protectedRange password="DB6F" sqref="L161" name="Диапазон1_2_88_1_1_1"/>
    <protectedRange password="DB6F" sqref="L164" name="Диапазон1_2_89_1_1_1"/>
    <protectedRange password="DB6F" sqref="L165" name="Диапазон1_2_90_1_1"/>
    <protectedRange password="DB6F" sqref="L167" name="Диапазон1_2_93_1_1"/>
    <protectedRange password="DB6F" sqref="L169" name="Диапазон1_2_97_1_1"/>
    <protectedRange password="DB6F" sqref="L177:L178 L172:L173" name="Диапазон1_2_4_1_1"/>
    <protectedRange password="DB6F" sqref="L182:L184" name="Диапазон1_2_4_1_1_1"/>
    <protectedRange password="DB6F" sqref="L187" name="Диапазон1_2_2_1_1_1"/>
    <protectedRange password="DB6F" sqref="L188" name="Диапазон1_2_6_1_1_1"/>
    <protectedRange password="DB6F" sqref="L186" name="Диапазон1_2_10_1_1_1_1"/>
    <protectedRange password="DB6F" sqref="L190:L191" name="Диапазон1_2_4_2"/>
    <protectedRange password="DB6F" sqref="L196" name="Диапазон1_2_13_1_1_1_1"/>
    <protectedRange password="DB6F" sqref="L192" name="Диапазон1_2_16_1_1"/>
    <protectedRange password="DB6F" sqref="L197" name="Диапазон1_2_18_1_1_1_1"/>
    <protectedRange password="DB6F" sqref="L194" name="Диапазон1_2_88_1_1_1_1"/>
    <protectedRange password="DB6F" sqref="L198" name="Диапазон1_2_89_1_1_1_1"/>
    <protectedRange password="DB6F" sqref="L201" name="Диапазон1_2_4_3"/>
    <protectedRange password="DB6F" sqref="L214" name="Диапазон1_2_4_4"/>
    <protectedRange password="DB6F" sqref="L212" name="Диапазон1_2_82_1_1_1"/>
    <protectedRange password="DB6F" sqref="L213" name="Диапазон1_2_84_1_1_1"/>
    <protectedRange password="DB6F" sqref="L218 L220:L222" name="Диапазон1_2_4_5"/>
    <protectedRange password="DB6F" sqref="L227" name="Диапазон1_2_4_6"/>
    <protectedRange password="DB6F" sqref="L231" name="Диапазон1_2_4_7"/>
    <protectedRange password="DB6F" sqref="L232 L234:L236" name="Диапазон1_2_4_8"/>
    <protectedRange password="DB6F" sqref="L242" name="Диапазон1_2_4_9"/>
    <protectedRange password="DB6F" sqref="L243:L244" name="Диапазон1_2_4_10"/>
    <protectedRange password="DB6F" sqref="L255:L256" name="Диапазон1_2_4_11"/>
    <protectedRange password="DB6F" sqref="L264" name="Диапазон1_2_4_12"/>
    <protectedRange password="DB6F" sqref="L265:L266 L269:L270" name="Диапазон1_2_4_13"/>
    <protectedRange password="DB6F" sqref="L279:L280" name="Диапазон1_2_4_14"/>
    <protectedRange password="DB6F" sqref="L282" name="Диапазон1_2_4_15"/>
    <protectedRange password="DB6F" sqref="L290" name="Диапазон1_2_4_16"/>
    <protectedRange password="DB6F" sqref="L296:L297" name="Диапазон1_2_4_17"/>
    <protectedRange password="DB6F" sqref="L309" name="Диапазон1_2_4_18"/>
    <protectedRange password="DB6F" sqref="L312" name="Диапазон1_2_3_1_1_1_1"/>
    <protectedRange password="DB6F" sqref="L317" name="Диапазон1_2_4_19"/>
    <protectedRange password="DB6F" sqref="L340 L328" name="Диапазон1_2_4_20"/>
    <protectedRange password="DB6F" sqref="L354" name="Диапазон1_2_4_21"/>
  </protectedRanges>
  <autoFilter ref="A6:L535"/>
  <mergeCells count="121">
    <mergeCell ref="A423:A446"/>
    <mergeCell ref="B423:B446"/>
    <mergeCell ref="C423:C446"/>
    <mergeCell ref="A448:A485"/>
    <mergeCell ref="B448:B485"/>
    <mergeCell ref="C448:C485"/>
    <mergeCell ref="A488:A499"/>
    <mergeCell ref="B488:B499"/>
    <mergeCell ref="C488:C499"/>
    <mergeCell ref="A501:A533"/>
    <mergeCell ref="B501:B533"/>
    <mergeCell ref="C501:C533"/>
    <mergeCell ref="A386:A413"/>
    <mergeCell ref="B386:B413"/>
    <mergeCell ref="C386:C413"/>
    <mergeCell ref="A415:A422"/>
    <mergeCell ref="B415:B422"/>
    <mergeCell ref="C415:C422"/>
    <mergeCell ref="A368:A371"/>
    <mergeCell ref="B368:B371"/>
    <mergeCell ref="C368:C371"/>
    <mergeCell ref="A373:A384"/>
    <mergeCell ref="B373:B384"/>
    <mergeCell ref="C373:C384"/>
    <mergeCell ref="A350:A353"/>
    <mergeCell ref="B350:B353"/>
    <mergeCell ref="C350:C353"/>
    <mergeCell ref="A355:A364"/>
    <mergeCell ref="B355:B364"/>
    <mergeCell ref="C355:C364"/>
    <mergeCell ref="A335:A343"/>
    <mergeCell ref="B335:B343"/>
    <mergeCell ref="C335:C343"/>
    <mergeCell ref="A331:A332"/>
    <mergeCell ref="B331:B332"/>
    <mergeCell ref="B344:B346"/>
    <mergeCell ref="C344:C346"/>
    <mergeCell ref="A344:A346"/>
    <mergeCell ref="A327:A330"/>
    <mergeCell ref="B327:B330"/>
    <mergeCell ref="C327:C330"/>
    <mergeCell ref="C331:C332"/>
    <mergeCell ref="A333:A334"/>
    <mergeCell ref="B333:B334"/>
    <mergeCell ref="C333:C334"/>
    <mergeCell ref="B313:B319"/>
    <mergeCell ref="C313:C319"/>
    <mergeCell ref="A320:A326"/>
    <mergeCell ref="B320:B326"/>
    <mergeCell ref="C320:C326"/>
    <mergeCell ref="A300:A312"/>
    <mergeCell ref="B300:B312"/>
    <mergeCell ref="C300:C312"/>
    <mergeCell ref="A313:A319"/>
    <mergeCell ref="A229:A230"/>
    <mergeCell ref="B229:B230"/>
    <mergeCell ref="C229:C230"/>
    <mergeCell ref="B269:B270"/>
    <mergeCell ref="C269:C270"/>
    <mergeCell ref="A271:A297"/>
    <mergeCell ref="B271:B297"/>
    <mergeCell ref="C271:C296"/>
    <mergeCell ref="A254:A268"/>
    <mergeCell ref="B254:B268"/>
    <mergeCell ref="A174:A185"/>
    <mergeCell ref="B174:B185"/>
    <mergeCell ref="C174:C184"/>
    <mergeCell ref="A186:A193"/>
    <mergeCell ref="B186:B193"/>
    <mergeCell ref="C186:C193"/>
    <mergeCell ref="A128:A140"/>
    <mergeCell ref="B128:B140"/>
    <mergeCell ref="C128:C140"/>
    <mergeCell ref="A141:A153"/>
    <mergeCell ref="C141:C153"/>
    <mergeCell ref="A83:A112"/>
    <mergeCell ref="B83:B112"/>
    <mergeCell ref="C83:C112"/>
    <mergeCell ref="D83:F83"/>
    <mergeCell ref="D98:F98"/>
    <mergeCell ref="A113:A127"/>
    <mergeCell ref="B113:B127"/>
    <mergeCell ref="C113:C127"/>
    <mergeCell ref="C24:C47"/>
    <mergeCell ref="D24:F24"/>
    <mergeCell ref="A48:A82"/>
    <mergeCell ref="B48:B82"/>
    <mergeCell ref="C48:C82"/>
    <mergeCell ref="D48:F48"/>
    <mergeCell ref="B24:B47"/>
    <mergeCell ref="C254:C267"/>
    <mergeCell ref="A269:A270"/>
    <mergeCell ref="A298:A299"/>
    <mergeCell ref="B298:B299"/>
    <mergeCell ref="A231:A253"/>
    <mergeCell ref="B231:B253"/>
    <mergeCell ref="C231:C253"/>
    <mergeCell ref="C298:C299"/>
    <mergeCell ref="A194:A222"/>
    <mergeCell ref="B194:B222"/>
    <mergeCell ref="C194:C218"/>
    <mergeCell ref="C219:C222"/>
    <mergeCell ref="A223:A228"/>
    <mergeCell ref="B223:B228"/>
    <mergeCell ref="C223:C228"/>
    <mergeCell ref="A154:A172"/>
    <mergeCell ref="B154:B172"/>
    <mergeCell ref="C154:C172"/>
    <mergeCell ref="A173:D173"/>
    <mergeCell ref="D60:F60"/>
    <mergeCell ref="A21:A22"/>
    <mergeCell ref="B21:B22"/>
    <mergeCell ref="C21:C22"/>
    <mergeCell ref="A23:D23"/>
    <mergeCell ref="A24:A47"/>
    <mergeCell ref="D2:F2"/>
    <mergeCell ref="A8:A20"/>
    <mergeCell ref="B8:B20"/>
    <mergeCell ref="C8:C20"/>
    <mergeCell ref="F1:L1"/>
    <mergeCell ref="A3:L3"/>
  </mergeCells>
  <printOptions/>
  <pageMargins left="0.7086614173228347" right="0.2362204724409449" top="0.6299212598425197" bottom="0.2755905511811024" header="0.31496062992125984" footer="0.31496062992125984"/>
  <pageSetup fitToHeight="0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E18" sqref="E18"/>
    </sheetView>
  </sheetViews>
  <sheetFormatPr defaultColWidth="9.140625" defaultRowHeight="15"/>
  <cols>
    <col min="1" max="1" width="6.140625" style="43" customWidth="1"/>
    <col min="2" max="2" width="39.421875" style="43" customWidth="1"/>
    <col min="3" max="3" width="17.421875" style="43" customWidth="1"/>
    <col min="4" max="4" width="16.7109375" style="43" customWidth="1"/>
    <col min="5" max="5" width="19.421875" style="43" customWidth="1"/>
    <col min="6" max="6" width="10.57421875" style="43" bestFit="1" customWidth="1"/>
    <col min="7" max="16384" width="9.140625" style="43" customWidth="1"/>
  </cols>
  <sheetData>
    <row r="1" spans="1:5" ht="12.75">
      <c r="A1" s="42"/>
      <c r="B1" s="164" t="s">
        <v>903</v>
      </c>
      <c r="C1" s="164"/>
      <c r="D1" s="164"/>
      <c r="E1" s="164"/>
    </row>
    <row r="2" spans="1:5" ht="12.75">
      <c r="A2" s="42"/>
      <c r="B2" s="42"/>
      <c r="C2" s="44"/>
      <c r="D2" s="44"/>
      <c r="E2" s="42"/>
    </row>
    <row r="3" spans="1:5" ht="12.75">
      <c r="A3" s="165" t="s">
        <v>558</v>
      </c>
      <c r="B3" s="165"/>
      <c r="C3" s="166"/>
      <c r="D3" s="166"/>
      <c r="E3" s="166"/>
    </row>
    <row r="4" spans="1:5" ht="12.75">
      <c r="A4" s="166"/>
      <c r="B4" s="166"/>
      <c r="C4" s="166"/>
      <c r="D4" s="166"/>
      <c r="E4" s="166"/>
    </row>
    <row r="5" spans="1:5" ht="12.75">
      <c r="A5" s="45"/>
      <c r="B5" s="45"/>
      <c r="C5" s="45"/>
      <c r="D5" s="45"/>
      <c r="E5" s="45"/>
    </row>
    <row r="6" spans="1:5" ht="25.5">
      <c r="A6" s="46" t="s">
        <v>3</v>
      </c>
      <c r="B6" s="47" t="s">
        <v>555</v>
      </c>
      <c r="C6" s="48" t="s">
        <v>556</v>
      </c>
      <c r="D6" s="48" t="s">
        <v>560</v>
      </c>
      <c r="E6" s="46" t="s">
        <v>557</v>
      </c>
    </row>
    <row r="7" spans="1:5" s="51" customFormat="1" ht="12.75">
      <c r="A7" s="46">
        <v>1</v>
      </c>
      <c r="B7" s="49">
        <v>2</v>
      </c>
      <c r="C7" s="50">
        <v>3</v>
      </c>
      <c r="D7" s="50">
        <v>4</v>
      </c>
      <c r="E7" s="46">
        <v>5</v>
      </c>
    </row>
    <row r="8" spans="1:5" s="51" customFormat="1" ht="51">
      <c r="A8" s="135">
        <v>1</v>
      </c>
      <c r="B8" s="136" t="s">
        <v>894</v>
      </c>
      <c r="C8" s="136">
        <v>1785095000.7</v>
      </c>
      <c r="D8" s="136">
        <v>1783685480.7</v>
      </c>
      <c r="E8" s="136">
        <f>C8-D8</f>
        <v>1409520</v>
      </c>
    </row>
    <row r="9" spans="1:5" s="51" customFormat="1" ht="38.25">
      <c r="A9" s="135">
        <f>A8+1</f>
        <v>2</v>
      </c>
      <c r="B9" s="136" t="s">
        <v>895</v>
      </c>
      <c r="C9" s="136">
        <v>35921981</v>
      </c>
      <c r="D9" s="136">
        <v>35921981</v>
      </c>
      <c r="E9" s="136">
        <f aca="true" t="shared" si="0" ref="E9:E17">C9-D9</f>
        <v>0</v>
      </c>
    </row>
    <row r="10" spans="1:5" s="51" customFormat="1" ht="51">
      <c r="A10" s="135">
        <f aca="true" t="shared" si="1" ref="A10:A17">A9+1</f>
        <v>3</v>
      </c>
      <c r="B10" s="136" t="s">
        <v>896</v>
      </c>
      <c r="C10" s="136">
        <v>41327139</v>
      </c>
      <c r="D10" s="136">
        <v>41327139</v>
      </c>
      <c r="E10" s="136">
        <f t="shared" si="0"/>
        <v>0</v>
      </c>
    </row>
    <row r="11" spans="1:5" s="51" customFormat="1" ht="51">
      <c r="A11" s="135">
        <f t="shared" si="1"/>
        <v>4</v>
      </c>
      <c r="B11" s="136" t="s">
        <v>897</v>
      </c>
      <c r="C11" s="136">
        <v>105267720</v>
      </c>
      <c r="D11" s="136">
        <v>105267720</v>
      </c>
      <c r="E11" s="136">
        <f t="shared" si="0"/>
        <v>0</v>
      </c>
    </row>
    <row r="12" spans="1:5" s="51" customFormat="1" ht="51">
      <c r="A12" s="135">
        <f t="shared" si="1"/>
        <v>5</v>
      </c>
      <c r="B12" s="136" t="s">
        <v>898</v>
      </c>
      <c r="C12" s="136">
        <v>3561193.73</v>
      </c>
      <c r="D12" s="136">
        <v>3559887</v>
      </c>
      <c r="E12" s="136">
        <f t="shared" si="0"/>
        <v>1306.7299999999814</v>
      </c>
    </row>
    <row r="13" spans="1:5" s="51" customFormat="1" ht="63.75">
      <c r="A13" s="135">
        <f t="shared" si="1"/>
        <v>6</v>
      </c>
      <c r="B13" s="136" t="s">
        <v>902</v>
      </c>
      <c r="C13" s="136">
        <v>10055590</v>
      </c>
      <c r="D13" s="136">
        <v>10055590</v>
      </c>
      <c r="E13" s="136">
        <f t="shared" si="0"/>
        <v>0</v>
      </c>
    </row>
    <row r="14" spans="1:5" s="51" customFormat="1" ht="25.5">
      <c r="A14" s="135">
        <f t="shared" si="1"/>
        <v>7</v>
      </c>
      <c r="B14" s="136" t="s">
        <v>899</v>
      </c>
      <c r="C14" s="136">
        <v>61008452</v>
      </c>
      <c r="D14" s="136">
        <v>61008452</v>
      </c>
      <c r="E14" s="136">
        <f t="shared" si="0"/>
        <v>0</v>
      </c>
    </row>
    <row r="15" spans="1:5" ht="38.25">
      <c r="A15" s="135">
        <f t="shared" si="1"/>
        <v>8</v>
      </c>
      <c r="B15" s="136" t="s">
        <v>559</v>
      </c>
      <c r="C15" s="136">
        <v>45913650</v>
      </c>
      <c r="D15" s="136">
        <v>45913650</v>
      </c>
      <c r="E15" s="136">
        <f t="shared" si="0"/>
        <v>0</v>
      </c>
    </row>
    <row r="16" spans="1:5" ht="51">
      <c r="A16" s="135">
        <f t="shared" si="1"/>
        <v>9</v>
      </c>
      <c r="B16" s="136" t="s">
        <v>900</v>
      </c>
      <c r="C16" s="136">
        <v>389390150</v>
      </c>
      <c r="D16" s="136">
        <v>389390150</v>
      </c>
      <c r="E16" s="136">
        <f t="shared" si="0"/>
        <v>0</v>
      </c>
    </row>
    <row r="17" spans="1:5" ht="51">
      <c r="A17" s="135">
        <f t="shared" si="1"/>
        <v>10</v>
      </c>
      <c r="B17" s="136" t="s">
        <v>901</v>
      </c>
      <c r="C17" s="136">
        <v>357342844</v>
      </c>
      <c r="D17" s="136">
        <v>357342844</v>
      </c>
      <c r="E17" s="136">
        <f t="shared" si="0"/>
        <v>0</v>
      </c>
    </row>
    <row r="18" spans="1:5" s="54" customFormat="1" ht="18.75" customHeight="1">
      <c r="A18" s="52"/>
      <c r="B18" s="52" t="s">
        <v>561</v>
      </c>
      <c r="C18" s="53">
        <f>SUM(C8:C17)</f>
        <v>2834883720.4300003</v>
      </c>
      <c r="D18" s="53">
        <f>SUM(D8:D17)</f>
        <v>2833472893.7</v>
      </c>
      <c r="E18" s="53">
        <f>SUM(E8:E17)</f>
        <v>1410826.73</v>
      </c>
    </row>
    <row r="19" spans="3:4" s="42" customFormat="1" ht="12.75">
      <c r="C19" s="44"/>
      <c r="D19" s="44"/>
    </row>
    <row r="20" spans="2:4" s="42" customFormat="1" ht="12.75">
      <c r="B20" s="55"/>
      <c r="C20" s="56"/>
      <c r="D20" s="57"/>
    </row>
  </sheetData>
  <sheetProtection/>
  <mergeCells count="2">
    <mergeCell ref="B1:E1"/>
    <mergeCell ref="A3:E4"/>
  </mergeCells>
  <printOptions/>
  <pageMargins left="0.5511811023622047" right="0.31496062992125984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Zhanar.Boranbayeva</dc:creator>
  <cp:keywords/>
  <dc:description/>
  <cp:lastModifiedBy>Нургуль Булгимбаева</cp:lastModifiedBy>
  <cp:lastPrinted>2015-02-25T11:56:57Z</cp:lastPrinted>
  <dcterms:created xsi:type="dcterms:W3CDTF">2014-02-27T12:41:52Z</dcterms:created>
  <dcterms:modified xsi:type="dcterms:W3CDTF">2015-04-20T10:52:22Z</dcterms:modified>
  <cp:category/>
  <cp:version/>
  <cp:contentType/>
  <cp:contentStatus/>
</cp:coreProperties>
</file>